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955" firstSheet="6" activeTab="9"/>
  </bookViews>
  <sheets>
    <sheet name="BUDGET REVIEW Worksheet" sheetId="1" r:id="rId1"/>
    <sheet name="Common Cost Categories" sheetId="2" r:id="rId2"/>
    <sheet name="Expense Check List" sheetId="3" r:id="rId3"/>
    <sheet name="EXPENSE Worksheet" sheetId="4" r:id="rId4"/>
    <sheet name="Reserve Calculator" sheetId="5" r:id="rId5"/>
    <sheet name="Summary Reserve Worksheet" sheetId="6" r:id="rId6"/>
    <sheet name="Revenue" sheetId="7" r:id="rId7"/>
    <sheet name="Budget Balance" sheetId="8" r:id="rId8"/>
    <sheet name="BUDGET PROJECTIONS" sheetId="9" r:id="rId9"/>
    <sheet name="Budget Graphs" sheetId="10" r:id="rId10"/>
  </sheets>
  <definedNames>
    <definedName name="_xlnm.Print_Area" localSheetId="8">'BUDGET PROJECTIONS'!$B$3:$K$79</definedName>
    <definedName name="_xlnm.Print_Area" localSheetId="3">'EXPENSE Worksheet'!$A$2:$H$27</definedName>
  </definedNames>
  <calcPr fullCalcOnLoad="1"/>
</workbook>
</file>

<file path=xl/sharedStrings.xml><?xml version="1.0" encoding="utf-8"?>
<sst xmlns="http://schemas.openxmlformats.org/spreadsheetml/2006/main" count="457" uniqueCount="310">
  <si>
    <t>Budget Review &amp; Evaluation</t>
  </si>
  <si>
    <t>EXPENSES</t>
  </si>
  <si>
    <t>Chemicals and Treatment*</t>
  </si>
  <si>
    <t>Transportation</t>
  </si>
  <si>
    <t>REVENUES RECEIVED</t>
  </si>
  <si>
    <r>
      <t>Water Rates</t>
    </r>
    <r>
      <rPr>
        <sz val="10"/>
        <rFont val="Arial"/>
        <family val="2"/>
      </rPr>
      <t xml:space="preserve"> [assumes increase based on new customers]</t>
    </r>
  </si>
  <si>
    <t>Fees and Service</t>
  </si>
  <si>
    <r>
      <t xml:space="preserve">Hookup Charges </t>
    </r>
    <r>
      <rPr>
        <sz val="10"/>
        <rFont val="Arial"/>
        <family val="2"/>
      </rPr>
      <t>[Enter Average Charge]</t>
    </r>
  </si>
  <si>
    <t>REVENUES</t>
  </si>
  <si>
    <t>REVENUES AND EXPENDITURES WORKSHEET</t>
  </si>
  <si>
    <t>Public Water System Representative:</t>
  </si>
  <si>
    <t>Part 1</t>
  </si>
  <si>
    <t>Revenues and Expenses (without Capital Expenses)</t>
  </si>
  <si>
    <t>Line No</t>
  </si>
  <si>
    <t>DESCRIPTION</t>
  </si>
  <si>
    <t>Current</t>
  </si>
  <si>
    <t>Inflation</t>
  </si>
  <si>
    <t>Year 2</t>
  </si>
  <si>
    <t>Year 3</t>
  </si>
  <si>
    <t>Year 4</t>
  </si>
  <si>
    <t>Year 5</t>
  </si>
  <si>
    <t xml:space="preserve">Year </t>
  </si>
  <si>
    <t>Factor (%)</t>
  </si>
  <si>
    <t>PROJECTED CUSTOMERS</t>
  </si>
  <si>
    <t xml:space="preserve"> </t>
  </si>
  <si>
    <t>Annual increase in customers (%)</t>
  </si>
  <si>
    <t>AVAILABLE OPENING CASH BALANCE</t>
  </si>
  <si>
    <r>
      <t xml:space="preserve">*  This expense item is forecasted using </t>
    </r>
    <r>
      <rPr>
        <b/>
        <sz val="11"/>
        <rFont val="Arial"/>
        <family val="2"/>
      </rPr>
      <t xml:space="preserve">both </t>
    </r>
    <r>
      <rPr>
        <sz val="11"/>
        <rFont val="Arial"/>
        <family val="2"/>
      </rPr>
      <t>the inflation factor and increase in number of customers.</t>
    </r>
  </si>
  <si>
    <t>Last Year</t>
  </si>
  <si>
    <t>Current Year</t>
  </si>
  <si>
    <t xml:space="preserve">          Total unaccounted water</t>
  </si>
  <si>
    <t>Last year</t>
  </si>
  <si>
    <t>2 years ago</t>
  </si>
  <si>
    <t>3 years ago</t>
  </si>
  <si>
    <t>Debt Service Reserve</t>
  </si>
  <si>
    <t>Equipment Replacement Reserve</t>
  </si>
  <si>
    <t>Interest</t>
  </si>
  <si>
    <t>Other</t>
  </si>
  <si>
    <t>YES or NO</t>
  </si>
  <si>
    <t>1.  Do you have an annual budget review process in place?</t>
  </si>
  <si>
    <t xml:space="preserve">3.  Have operational revenues been sufficient to cover expenses over the last 3 years?  </t>
  </si>
  <si>
    <t>OPERATING EXPENSES</t>
  </si>
  <si>
    <t>6. Were you able to cover costs of emergency and preventative maintenance as needed?</t>
  </si>
  <si>
    <t>9.  Do you have 15% or less unaccounted water identified in your water audit?</t>
  </si>
  <si>
    <t>QUESTIONS</t>
  </si>
  <si>
    <t>NET REVENUES (Total Operational Revenues MINUS Total Expenses)</t>
  </si>
  <si>
    <t>Summary Budget</t>
  </si>
  <si>
    <t>Total water sold last year</t>
  </si>
  <si>
    <t>Water used for flushing, fire training, etc.</t>
  </si>
  <si>
    <t>Total water produced last year (based on master water meter)</t>
  </si>
  <si>
    <t xml:space="preserve">          % of Total unaccounted water</t>
  </si>
  <si>
    <t>Water Audit</t>
  </si>
  <si>
    <r>
      <t>gallons or ft</t>
    </r>
    <r>
      <rPr>
        <b/>
        <vertAlign val="superscript"/>
        <sz val="10"/>
        <rFont val="Arial"/>
        <family val="2"/>
      </rPr>
      <t>3</t>
    </r>
  </si>
  <si>
    <t>Expense Line Item</t>
  </si>
  <si>
    <t xml:space="preserve">Line Item Description </t>
  </si>
  <si>
    <t>Sampling</t>
  </si>
  <si>
    <t>Other:</t>
  </si>
  <si>
    <t>Personnel Benefits</t>
  </si>
  <si>
    <t>Chemicals &amp; treatment</t>
  </si>
  <si>
    <t>Power &amp; other utilities</t>
  </si>
  <si>
    <t>+/-</t>
  </si>
  <si>
    <t>Professional Services - Engineering, accounting, legal</t>
  </si>
  <si>
    <t>Liscenses, dues, and subcriptions</t>
  </si>
  <si>
    <t>All engineering, legal, or accounting assistance - both in-house and outside assistance.</t>
  </si>
  <si>
    <t>Permits and fees</t>
  </si>
  <si>
    <t>Include costs for travel and registration to meetings and trainings necessary for operation of the system.</t>
  </si>
  <si>
    <t>Cash on hand for unplanned major maintenance or system failures.</t>
  </si>
  <si>
    <t>DEBT</t>
  </si>
  <si>
    <t>Taxes</t>
  </si>
  <si>
    <t>Trainings, meetings, &amp; mileage</t>
  </si>
  <si>
    <t>Materials, parts &amp; repairs</t>
  </si>
  <si>
    <t>Office Supplies &amp; Postage</t>
  </si>
  <si>
    <t>Insurance</t>
  </si>
  <si>
    <t>Salaries</t>
  </si>
  <si>
    <t>Professional Services- Engineering, legal, accounting</t>
  </si>
  <si>
    <t>General Administrative</t>
  </si>
  <si>
    <t>Operations &amp; Maintenance</t>
  </si>
  <si>
    <t>Debt Obligations</t>
  </si>
  <si>
    <t>Cost Changes?</t>
  </si>
  <si>
    <t xml:space="preserve">If YES, </t>
  </si>
  <si>
    <t>How much?</t>
  </si>
  <si>
    <t>Notes</t>
  </si>
  <si>
    <t>Will my expenses change next year?</t>
  </si>
  <si>
    <t>Expense Worksheet</t>
  </si>
  <si>
    <t>Operating Revenue</t>
  </si>
  <si>
    <t>Late payment fees, penalties, reconnection fees, etc.*</t>
  </si>
  <si>
    <t>TOTAL OPERATING REVENUE</t>
  </si>
  <si>
    <t xml:space="preserve">TOTAL NON-OPERATING REVENUE </t>
  </si>
  <si>
    <t xml:space="preserve"> Line Item</t>
  </si>
  <si>
    <t xml:space="preserve">Hookup Charges* </t>
  </si>
  <si>
    <t>Water Rates</t>
  </si>
  <si>
    <t>* Sometimes considered to be operating revenue.  Depends on reliability of income source.  Move to operating revenue category if appropriate.  Most small systems rely on water sales as operating revenue source.</t>
  </si>
  <si>
    <t>Summary Reserve Worksheet</t>
  </si>
  <si>
    <t>Revenue Worksheet</t>
  </si>
  <si>
    <t>Projected Amount for Next Year</t>
  </si>
  <si>
    <t>*See Section 2.2.2.- Setting Aside Reserves- for information on identifying target reserves.</t>
  </si>
  <si>
    <t xml:space="preserve"> +/-</t>
  </si>
  <si>
    <t>NOTES</t>
  </si>
  <si>
    <t>------</t>
  </si>
  <si>
    <t>Year 6</t>
  </si>
  <si>
    <t xml:space="preserve">Other </t>
  </si>
  <si>
    <t>Non-operating Revenue</t>
  </si>
  <si>
    <t>Trainings, meetings &amp; mileage</t>
  </si>
  <si>
    <t>Professional Services</t>
  </si>
  <si>
    <t>Water Conservation Fee</t>
  </si>
  <si>
    <t>Public Regulation Commission</t>
  </si>
  <si>
    <t>Debt</t>
  </si>
  <si>
    <t>Total Annual Loan Payments</t>
  </si>
  <si>
    <t>Operating Reserve</t>
  </si>
  <si>
    <t>Emergency Reserve</t>
  </si>
  <si>
    <t>Capital Improvement Reserve</t>
  </si>
  <si>
    <t xml:space="preserve">Other: </t>
  </si>
  <si>
    <t>TOTAL NON-OPERATING REVENUE</t>
  </si>
  <si>
    <t>TOTAL REVENUE (Line 31+ Line 35 + Line 42)</t>
  </si>
  <si>
    <t>NET REVENUES</t>
  </si>
  <si>
    <t>CUMULATIVE SURPLUS OR DEFICIT</t>
  </si>
  <si>
    <t>Reserves-Annual Set Asides</t>
  </si>
  <si>
    <t>Operations, Maintenance &amp; Administrative Expenses</t>
  </si>
  <si>
    <t>-----</t>
  </si>
  <si>
    <t>Office Supplies &amp; Postage*</t>
  </si>
  <si>
    <t>Power &amp; other utilities*</t>
  </si>
  <si>
    <t>Liscenses, dues &amp; subscriptions</t>
  </si>
  <si>
    <t>Materials, parts &amp; repairs*</t>
  </si>
  <si>
    <t>Purchased water-Wholesale*</t>
  </si>
  <si>
    <t>AVAILABLE CASH FOR OPERATIONS</t>
  </si>
  <si>
    <t xml:space="preserve">     TOTAL PROJECTED REVENUES</t>
  </si>
  <si>
    <t>Budget Projections Worksheet</t>
  </si>
  <si>
    <t>Line Item Description &amp; NOTES</t>
  </si>
  <si>
    <t>Budget Balance Worksheet</t>
  </si>
  <si>
    <t>Next Year</t>
  </si>
  <si>
    <t>Total Operating Expenses</t>
  </si>
  <si>
    <t>Total Debt</t>
  </si>
  <si>
    <t>Annual Reserve Set aside</t>
  </si>
  <si>
    <t xml:space="preserve">     Total Cost of Business</t>
  </si>
  <si>
    <t>Other:  Transfer from General Fund</t>
  </si>
  <si>
    <t>Additional Revenues from Non-operating Revenue Sources</t>
  </si>
  <si>
    <t>Will postage for mailing of water bills increase?</t>
  </si>
  <si>
    <t>Are different types of professional services needed from the previous year?</t>
  </si>
  <si>
    <t>Do you need to upgrade your operator’s certification?</t>
  </si>
  <si>
    <t>Was last year’s training adequate or is more training needed?</t>
  </si>
  <si>
    <t>Have your insurance costs increased or have you changed insurance carriers?</t>
  </si>
  <si>
    <t>Are there any changes in payroll that would affect payroll taxes?</t>
  </si>
  <si>
    <t>Will you be doing more sampling or less this year?</t>
  </si>
  <si>
    <t>Have the regulatory requirements changed?</t>
  </si>
  <si>
    <t>Are the number of customers increasing, decreasing, or staying the same?</t>
  </si>
  <si>
    <t>Will the system need more or different supplies?</t>
  </si>
  <si>
    <t>Have the costs of supplies changed?</t>
  </si>
  <si>
    <t>Will more frequent repairs be needed as the system ages?</t>
  </si>
  <si>
    <t>Have any improvements been made in the past year that will reduce operational costs (electricity, chemicals, etc.)?</t>
  </si>
  <si>
    <t>Have any improvements been made in the past year that will increase operational costs (electricity, chemicals, etc.)?</t>
  </si>
  <si>
    <t>Have utility costs increased?</t>
  </si>
  <si>
    <t>Any changes in current debt payment schedule compared to last year?</t>
  </si>
  <si>
    <t>Any new debt incurred by the system? In addition to loan repayments, is collection of debt service reserves required?</t>
  </si>
  <si>
    <t>NET SURPLUS/DEFICIT (Line 49 plus Line 50)*</t>
  </si>
  <si>
    <t>SURPLUS OR DEFICIT RELYING ON OPERATING REVENUES ONLY</t>
  </si>
  <si>
    <t>Prior Year</t>
  </si>
  <si>
    <t>Actual Budget</t>
  </si>
  <si>
    <t>Projected Budget</t>
  </si>
  <si>
    <t>1C</t>
  </si>
  <si>
    <t>2C</t>
  </si>
  <si>
    <t>3C</t>
  </si>
  <si>
    <t>4C</t>
  </si>
  <si>
    <t>Running Balance</t>
  </si>
  <si>
    <t>5C</t>
  </si>
  <si>
    <t>6C</t>
  </si>
  <si>
    <t>7C</t>
  </si>
  <si>
    <t>8C</t>
  </si>
  <si>
    <t>9C</t>
  </si>
  <si>
    <t>10C</t>
  </si>
  <si>
    <t>11C</t>
  </si>
  <si>
    <t>12C</t>
  </si>
  <si>
    <t>13C</t>
  </si>
  <si>
    <t>14C</t>
  </si>
  <si>
    <t>15C</t>
  </si>
  <si>
    <t>16C</t>
  </si>
  <si>
    <t>17C</t>
  </si>
  <si>
    <t>18C</t>
  </si>
  <si>
    <t>19C</t>
  </si>
  <si>
    <t>20C</t>
  </si>
  <si>
    <t>21C</t>
  </si>
  <si>
    <t>TOTAL ANNUAL RESERVE INSTALLMENTS (total lines 2c,7c,12c,17c)</t>
  </si>
  <si>
    <t>22C</t>
  </si>
  <si>
    <t>TOTAL RUNNING BALANCE (total lines 4C, 9C, 14C, 19C)</t>
  </si>
  <si>
    <t>23C</t>
  </si>
  <si>
    <t>TOTAL TARGET BALANCE (total lines 5C, 10C, 15C, 20C)</t>
  </si>
  <si>
    <t>Line Item Descriptions &amp; Notes</t>
  </si>
  <si>
    <t xml:space="preserve">                                         Reserve Fund Calculator                </t>
  </si>
  <si>
    <t>v3.5</t>
  </si>
  <si>
    <t>x</t>
  </si>
  <si>
    <t>Calculation start date :</t>
  </si>
  <si>
    <t>xx/xx/xx</t>
  </si>
  <si>
    <t>If this background appears in the 'Years to Replace' column below, a rate decrease or reassignment of reserve funds is possible and information will be shown here.</t>
  </si>
  <si>
    <t>BX identifies if a reduction is possible based upon no entries above that calculation entry; BV looks at payments above the last reduction that would pay everything; BU takes out the error indication in column BX. "O" identifies the year of reduction. R2-BT2 shows the amount of reduction of each possible. The section under PQR ID's the max (1st) reduction and (min) last.</t>
  </si>
  <si>
    <t xml:space="preserve">     Connections / ERUs:</t>
  </si>
  <si>
    <t>Monthly payment per each above to reserves:</t>
  </si>
  <si>
    <t>Total annual payment to reserve funds:</t>
  </si>
  <si>
    <t>Min rate</t>
  </si>
  <si>
    <t>MaxYear</t>
  </si>
  <si>
    <t/>
  </si>
  <si>
    <t>Yr. of 1st Decrease:</t>
  </si>
  <si>
    <r>
      <t xml:space="preserve"> INSTRUCTIONS:</t>
    </r>
    <r>
      <rPr>
        <sz val="10"/>
        <rFont val="Arial"/>
        <family val="2"/>
      </rPr>
      <t xml:space="preserve"> List items</t>
    </r>
    <r>
      <rPr>
        <b/>
        <sz val="10"/>
        <rFont val="Arial"/>
        <family val="2"/>
      </rPr>
      <t xml:space="preserve"> </t>
    </r>
    <r>
      <rPr>
        <b/>
        <i/>
        <u val="single"/>
        <sz val="10"/>
        <color indexed="10"/>
        <rFont val="Arial"/>
        <family val="2"/>
      </rPr>
      <t>in descending order of "Years to Replace</t>
    </r>
    <r>
      <rPr>
        <b/>
        <i/>
        <sz val="10"/>
        <color indexed="10"/>
        <rFont val="Arial"/>
        <family val="2"/>
      </rPr>
      <t>"</t>
    </r>
    <r>
      <rPr>
        <sz val="10"/>
        <rFont val="Arial"/>
        <family val="2"/>
      </rPr>
      <t xml:space="preserve"> </t>
    </r>
    <r>
      <rPr>
        <b/>
        <sz val="10"/>
        <rFont val="Arial"/>
        <family val="2"/>
      </rPr>
      <t>(Longest replacement time first)</t>
    </r>
    <r>
      <rPr>
        <sz val="10"/>
        <rFont val="Arial"/>
        <family val="2"/>
      </rPr>
      <t>.</t>
    </r>
    <r>
      <rPr>
        <b/>
        <i/>
        <sz val="10"/>
        <rFont val="Arial"/>
        <family val="2"/>
      </rPr>
      <t xml:space="preserve"> </t>
    </r>
    <r>
      <rPr>
        <sz val="10"/>
        <rFont val="Arial"/>
        <family val="2"/>
      </rPr>
      <t xml:space="preserve">Enter replacement costs (usually what it would cost "today"), annual inflation percentage, and interest rate of reserve savings account.    </t>
    </r>
    <r>
      <rPr>
        <b/>
        <sz val="10"/>
        <color indexed="10"/>
        <rFont val="Arial"/>
        <family val="2"/>
      </rPr>
      <t>Note: Do not "drag" or "cut" entries in cells!</t>
    </r>
    <r>
      <rPr>
        <b/>
        <sz val="10"/>
        <rFont val="Arial"/>
        <family val="2"/>
      </rPr>
      <t xml:space="preserve"> </t>
    </r>
    <r>
      <rPr>
        <sz val="10"/>
        <rFont val="Arial"/>
        <family val="2"/>
      </rPr>
      <t xml:space="preserve">   </t>
    </r>
  </si>
  <si>
    <t>Adj. Monthly Payment</t>
  </si>
  <si>
    <t>Revenues from Previous Payments</t>
  </si>
  <si>
    <t>2d rate</t>
  </si>
  <si>
    <t>Item</t>
  </si>
  <si>
    <t xml:space="preserve">Replacement Cost </t>
  </si>
  <si>
    <t>Years to Replace</t>
  </si>
  <si>
    <t>Future Cost</t>
  </si>
  <si>
    <t xml:space="preserve">Account Interest Rate </t>
  </si>
  <si>
    <t>Rdxtion Year</t>
  </si>
  <si>
    <t>Future Value</t>
  </si>
  <si>
    <t>Adj Future Value</t>
  </si>
  <si>
    <t>Line 30</t>
  </si>
  <si>
    <t>Line 29</t>
  </si>
  <si>
    <t>Line 28</t>
  </si>
  <si>
    <t>Line 27</t>
  </si>
  <si>
    <t>Line 26</t>
  </si>
  <si>
    <t>Line 25</t>
  </si>
  <si>
    <t>Line 24</t>
  </si>
  <si>
    <t>Line 23</t>
  </si>
  <si>
    <t>Line 22</t>
  </si>
  <si>
    <t>line 21</t>
  </si>
  <si>
    <t>Line 20</t>
  </si>
  <si>
    <t>Line 19</t>
  </si>
  <si>
    <t>Line  18</t>
  </si>
  <si>
    <t>Line 17</t>
  </si>
  <si>
    <t>Line 16</t>
  </si>
  <si>
    <t>Line 15</t>
  </si>
  <si>
    <t>Line 14</t>
  </si>
  <si>
    <t>Line 13</t>
  </si>
  <si>
    <t>Narrows reduction</t>
  </si>
  <si>
    <t>Pay in full to line 12</t>
  </si>
  <si>
    <t>Sum to right</t>
  </si>
  <si>
    <t>Show if payments above entry = 0</t>
  </si>
  <si>
    <t>L</t>
  </si>
  <si>
    <t>ERROR!</t>
  </si>
  <si>
    <t>Missing Information!</t>
  </si>
  <si>
    <t>Capital Reserve</t>
  </si>
  <si>
    <t>Funds for equipment replacement, rehabilitation and new projects.</t>
  </si>
  <si>
    <t>Annual Adopted Budget</t>
  </si>
  <si>
    <t>TOTAL WITHDRAWALS</t>
  </si>
  <si>
    <t xml:space="preserve">Compensates for variations in cash flow. </t>
  </si>
  <si>
    <t>Set aside required by loan or debt contracts.</t>
  </si>
  <si>
    <t>ANNUAL REVENUE SURPLUS OR DEFICIT</t>
  </si>
  <si>
    <t>Withdrawal</t>
  </si>
  <si>
    <t xml:space="preserve">Withdrawal </t>
  </si>
  <si>
    <t>Target Balance (See Table 2.4)</t>
  </si>
  <si>
    <t>Target Balance (See Reserve Fund Calculator)</t>
  </si>
  <si>
    <t>Annual Installment  (See Reserve Fund Calculator)</t>
  </si>
  <si>
    <t>Annual Installment  (See Table 2.4)</t>
  </si>
  <si>
    <t xml:space="preserve">   Total Operating Expenses </t>
  </si>
  <si>
    <t xml:space="preserve">   Total Debt Expenses </t>
  </si>
  <si>
    <t xml:space="preserve">   Total Annual Reserve Fund Contribution </t>
  </si>
  <si>
    <t xml:space="preserve">TOTAL ANNUAL COST OF BUSINESS </t>
  </si>
  <si>
    <t>RESERVES- ANNUAL INSTALLMENTS</t>
  </si>
  <si>
    <t>2.  Is your water system budget maintained separately from other utility or service budgets?</t>
  </si>
  <si>
    <t xml:space="preserve">Are operating revenues sufficient to cover expenses? </t>
  </si>
  <si>
    <t>**Total operating expenses-Refers to all annual expenses needed to operate a water or wastewater system including, but not limited to, staff, physical equipment, operating supplies, office supplies, administrative costs (insurance, rent, audits), annual debt service and loan payments</t>
  </si>
  <si>
    <t>4.  Were you able to meet all payments on the outstanding debt during the last 3 years?</t>
  </si>
  <si>
    <t>5.  Is your system in compliance with all applicable regulations?</t>
  </si>
  <si>
    <t>7. Were you able to cover all major costs using only revenues?</t>
  </si>
  <si>
    <t>8.  Do you have existing reserves/savings? If yes, how much?</t>
  </si>
  <si>
    <t xml:space="preserve"> Enter information in the green shaded boxes only.</t>
  </si>
  <si>
    <t>Total Operating Revenues*</t>
  </si>
  <si>
    <t>total Operating Expenses**</t>
  </si>
  <si>
    <t xml:space="preserve">You may be a victim of water theft, or have significant leaks in your system.                               </t>
  </si>
  <si>
    <t xml:space="preserve"> Lost Water is Lost Revenue</t>
  </si>
  <si>
    <t>10. Do your decision-makers regularly monitor the budget and take corrective action when required?</t>
  </si>
  <si>
    <t>11.  Have you had a rate increase in the last three years?</t>
  </si>
  <si>
    <r>
      <t xml:space="preserve">If you answered </t>
    </r>
    <r>
      <rPr>
        <b/>
        <sz val="10"/>
        <color indexed="10"/>
        <rFont val="Arial"/>
        <family val="2"/>
      </rPr>
      <t>NO</t>
    </r>
    <r>
      <rPr>
        <sz val="10"/>
        <color indexed="10"/>
        <rFont val="Arial"/>
        <family val="0"/>
      </rPr>
      <t xml:space="preserve"> to more than two of these question, it is in the best interest of the utility to review the financial management practices.</t>
    </r>
  </si>
  <si>
    <r>
      <t xml:space="preserve">  </t>
    </r>
    <r>
      <rPr>
        <b/>
        <sz val="12"/>
        <rFont val="Times New Roman"/>
        <family val="1"/>
      </rPr>
      <t>COMMON WATER SYSTEM EXPENSE CATEGORIES</t>
    </r>
  </si>
  <si>
    <t>Line Item #</t>
  </si>
  <si>
    <t>Typical Expense Categories</t>
  </si>
  <si>
    <t>Expenses related to trucks, automobiles, construction equipment and other vehicles used for producing, delivering water, or maintaining the system.</t>
  </si>
  <si>
    <t>Licenses, dues, and subscriptions</t>
  </si>
  <si>
    <t xml:space="preserve">Annual loan payment's) including the principal and interest total. </t>
  </si>
  <si>
    <t xml:space="preserve">*Operational Revenues -Refers to all dependable revenue sources expected year after year.  Examples of these are water and wastewater sales. </t>
  </si>
  <si>
    <r>
      <t xml:space="preserve">*Estimating unaccounted for water can be accomplished through the use of the </t>
    </r>
    <r>
      <rPr>
        <b/>
        <i/>
        <sz val="10"/>
        <rFont val="Arial"/>
        <family val="2"/>
      </rPr>
      <t xml:space="preserve">Water Use Audit:? A guide to accurately measure water use and water loss. </t>
    </r>
    <r>
      <rPr>
        <sz val="10"/>
        <rFont val="Arial"/>
        <family val="2"/>
      </rPr>
      <t xml:space="preserve">This guide is designed to help you identify sources of water loss. </t>
    </r>
  </si>
  <si>
    <t>Salaries &amp; Wages</t>
  </si>
  <si>
    <t xml:space="preserve">Medical, vision, dental and other benefits provided to utility staff as well as payroll taxes. </t>
  </si>
  <si>
    <t>Costs of electric power, water, telephone and other utility system related expenses incurred in producing and delivering the utility's service.</t>
  </si>
  <si>
    <t>Include wages for all water system employees (operators, billing clerks, recorders, etc.)</t>
  </si>
  <si>
    <t>Costs of all chemicals used for water or wastewater treatment (e.g., chlorine).</t>
  </si>
  <si>
    <t>Cost related with monitoring including laboratory costs.</t>
  </si>
  <si>
    <t>All office supplies and equipment including paper, copies, postage, post office box, computer software and hardware, etc.</t>
  </si>
  <si>
    <t>All insurance costs associated with vehicles, general liability, fidelity bond coverage, worker's compensation insurance, director's and officer's insurance and other insurance costs related to the system operation.</t>
  </si>
  <si>
    <t xml:space="preserve">Membership dues for organizations such as American Water Works Association, Rural Water and any publication subscriptions. </t>
  </si>
  <si>
    <t>Other deductions, fees and expenses</t>
  </si>
  <si>
    <t>Other fees, including bank fees or penalties</t>
  </si>
  <si>
    <t>Repair &amp; Replacement</t>
  </si>
  <si>
    <t>Large equipment repair and/or replacement</t>
  </si>
  <si>
    <t>Rent</t>
  </si>
  <si>
    <t>Office, storage, multi-use buildings.</t>
  </si>
  <si>
    <t>Include all materials and supplies used for producing and delivering services to the utility's customers including grease and oil, equipment rental, and minor repairs to equipment.  This should not include materials used for administrative purposes.</t>
  </si>
  <si>
    <t>Expenses related to regulatory permits such as water rights applications, Non-Profit annual report, and other permits and fees as applicable.</t>
  </si>
  <si>
    <t xml:space="preserve">Taxes, including state and federal income tax, gross receipt tax, property tax, etc.                           </t>
  </si>
  <si>
    <t>Debt Service:  Annual Loan Payment's)</t>
  </si>
  <si>
    <t>Expense Check List</t>
  </si>
  <si>
    <t>MOE</t>
  </si>
  <si>
    <t>Expansion</t>
  </si>
  <si>
    <t>Next Year Projected</t>
  </si>
  <si>
    <t xml:space="preserve">       TOTAL OPERATING EXPENSES:</t>
  </si>
  <si>
    <t xml:space="preserve">       TOTAL DEBT:</t>
  </si>
  <si>
    <t xml:space="preserve">      TOTAL RESERVE SET ASIDE:</t>
  </si>
  <si>
    <t>TOTAL ANNUAL COST OF BUSINESS:</t>
  </si>
  <si>
    <r>
      <t>TOTAL OPERATING REVENUES</t>
    </r>
    <r>
      <rPr>
        <b/>
        <sz val="10"/>
        <color indexed="12"/>
        <rFont val="Arial"/>
        <family val="2"/>
      </rPr>
      <t>*</t>
    </r>
  </si>
  <si>
    <t>* Revenues used in this calculation ONLY include Operating Revenues</t>
  </si>
  <si>
    <t xml:space="preserve"> **A deficit indicates need for a rate increase.  Any surplus is recommended to be applied toward reserves.  </t>
  </si>
  <si>
    <t>NET OPERATING REVENUES (Line 48 minus Line 47)</t>
  </si>
  <si>
    <t>Minimum Water Rate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</si>
</sst>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_);[Red]\(0\)"/>
    <numFmt numFmtId="175" formatCode="#,##0.000"/>
    <numFmt numFmtId="176" formatCode="[$-409]mmmm\ d\,\ yyyy;@"/>
    <numFmt numFmtId="177" formatCode="#,##0.0000"/>
    <numFmt numFmtId="178" formatCode="&quot;$&quot;#,##0.0"/>
    <numFmt numFmtId="179" formatCode="&quot;$&quot;#,##0.000"/>
    <numFmt numFmtId="180" formatCode="0.000"/>
    <numFmt numFmtId="181" formatCode="#,##0.0"/>
    <numFmt numFmtId="182" formatCode="[$-409]dddd\,\ mmmm\ dd\,\ yyyy"/>
    <numFmt numFmtId="183" formatCode="&quot;$&quot;#,##0.00;[Red]&quot;$&quot;#,##0.00"/>
    <numFmt numFmtId="184" formatCode="[$-409]h:mm:ss\ AM/PM"/>
    <numFmt numFmtId="185" formatCode="00000"/>
  </numFmts>
  <fonts count="51">
    <font>
      <sz val="10"/>
      <name val="Arial"/>
      <family val="0"/>
    </font>
    <font>
      <sz val="8"/>
      <name val="Arial"/>
      <family val="0"/>
    </font>
    <font>
      <b/>
      <sz val="10"/>
      <name val="Arial"/>
      <family val="2"/>
    </font>
    <font>
      <b/>
      <sz val="10"/>
      <color indexed="12"/>
      <name val="Arial"/>
      <family val="2"/>
    </font>
    <font>
      <b/>
      <i/>
      <sz val="10"/>
      <name val="Arial"/>
      <family val="2"/>
    </font>
    <font>
      <b/>
      <u val="single"/>
      <sz val="10"/>
      <name val="Arial"/>
      <family val="2"/>
    </font>
    <font>
      <b/>
      <sz val="9"/>
      <name val="Arial"/>
      <family val="2"/>
    </font>
    <font>
      <sz val="11"/>
      <name val="Arial"/>
      <family val="2"/>
    </font>
    <font>
      <b/>
      <sz val="11"/>
      <name val="Arial"/>
      <family val="2"/>
    </font>
    <font>
      <b/>
      <sz val="10"/>
      <color indexed="10"/>
      <name val="Arial"/>
      <family val="2"/>
    </font>
    <font>
      <b/>
      <sz val="11"/>
      <color indexed="8"/>
      <name val="Arial"/>
      <family val="2"/>
    </font>
    <font>
      <sz val="11"/>
      <name val="Times New Roman"/>
      <family val="0"/>
    </font>
    <font>
      <i/>
      <sz val="10"/>
      <name val="Arial"/>
      <family val="2"/>
    </font>
    <font>
      <b/>
      <sz val="16"/>
      <name val="Arial"/>
      <family val="2"/>
    </font>
    <font>
      <b/>
      <vertAlign val="superscript"/>
      <sz val="10"/>
      <name val="Arial"/>
      <family val="2"/>
    </font>
    <font>
      <u val="single"/>
      <sz val="10"/>
      <color indexed="12"/>
      <name val="Arial"/>
      <family val="0"/>
    </font>
    <font>
      <u val="single"/>
      <sz val="10"/>
      <color indexed="36"/>
      <name val="Arial"/>
      <family val="0"/>
    </font>
    <font>
      <sz val="10"/>
      <color indexed="10"/>
      <name val="Arial"/>
      <family val="0"/>
    </font>
    <font>
      <b/>
      <sz val="12"/>
      <name val="Times New Roman"/>
      <family val="1"/>
    </font>
    <font>
      <sz val="12"/>
      <name val="Times New Roman"/>
      <family val="1"/>
    </font>
    <font>
      <b/>
      <i/>
      <u val="single"/>
      <sz val="10"/>
      <name val="Arial"/>
      <family val="2"/>
    </font>
    <font>
      <b/>
      <sz val="14"/>
      <name val="Arial"/>
      <family val="2"/>
    </font>
    <font>
      <sz val="16.75"/>
      <name val="Arial"/>
      <family val="0"/>
    </font>
    <font>
      <b/>
      <sz val="19"/>
      <name val="Arial"/>
      <family val="0"/>
    </font>
    <font>
      <sz val="16"/>
      <name val="Arial"/>
      <family val="0"/>
    </font>
    <font>
      <b/>
      <sz val="12"/>
      <name val="Arial"/>
      <family val="2"/>
    </font>
    <font>
      <sz val="11.5"/>
      <name val="Arial"/>
      <family val="2"/>
    </font>
    <font>
      <b/>
      <sz val="18"/>
      <name val="Arial"/>
      <family val="2"/>
    </font>
    <font>
      <b/>
      <sz val="16.75"/>
      <name val="Arial"/>
      <family val="0"/>
    </font>
    <font>
      <b/>
      <sz val="17"/>
      <name val="Arial"/>
      <family val="0"/>
    </font>
    <font>
      <b/>
      <sz val="18.5"/>
      <name val="Arial"/>
      <family val="2"/>
    </font>
    <font>
      <sz val="17"/>
      <name val="Arial"/>
      <family val="0"/>
    </font>
    <font>
      <sz val="9"/>
      <name val="Arial"/>
      <family val="2"/>
    </font>
    <font>
      <b/>
      <sz val="20"/>
      <name val="Arial"/>
      <family val="2"/>
    </font>
    <font>
      <b/>
      <i/>
      <sz val="12"/>
      <name val="Arial"/>
      <family val="2"/>
    </font>
    <font>
      <sz val="20"/>
      <name val="Arial"/>
      <family val="2"/>
    </font>
    <font>
      <b/>
      <i/>
      <sz val="11"/>
      <color indexed="10"/>
      <name val="Arial"/>
      <family val="2"/>
    </font>
    <font>
      <sz val="10"/>
      <color indexed="8"/>
      <name val="Arial"/>
      <family val="0"/>
    </font>
    <font>
      <b/>
      <i/>
      <sz val="9"/>
      <color indexed="10"/>
      <name val="Arial"/>
      <family val="2"/>
    </font>
    <font>
      <b/>
      <i/>
      <u val="single"/>
      <sz val="10"/>
      <color indexed="10"/>
      <name val="Arial"/>
      <family val="2"/>
    </font>
    <font>
      <b/>
      <i/>
      <sz val="10"/>
      <color indexed="10"/>
      <name val="Arial"/>
      <family val="2"/>
    </font>
    <font>
      <b/>
      <sz val="8"/>
      <name val="Arial"/>
      <family val="2"/>
    </font>
    <font>
      <b/>
      <sz val="10"/>
      <color indexed="8"/>
      <name val="Arial"/>
      <family val="2"/>
    </font>
    <font>
      <b/>
      <sz val="10"/>
      <color indexed="53"/>
      <name val="Arial"/>
      <family val="2"/>
    </font>
    <font>
      <sz val="10"/>
      <color indexed="11"/>
      <name val="Arial"/>
      <family val="0"/>
    </font>
    <font>
      <b/>
      <sz val="10"/>
      <color indexed="61"/>
      <name val="Arial"/>
      <family val="2"/>
    </font>
    <font>
      <b/>
      <sz val="10"/>
      <color indexed="11"/>
      <name val="Arial"/>
      <family val="0"/>
    </font>
    <font>
      <b/>
      <sz val="10"/>
      <color indexed="40"/>
      <name val="Arial"/>
      <family val="2"/>
    </font>
    <font>
      <sz val="13"/>
      <name val="Arial"/>
      <family val="2"/>
    </font>
    <font>
      <sz val="15.5"/>
      <name val="Arial"/>
      <family val="0"/>
    </font>
    <font>
      <sz val="10"/>
      <color indexed="12"/>
      <name val="Arial"/>
      <family val="2"/>
    </font>
  </fonts>
  <fills count="1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81">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medium"/>
      <right style="medium"/>
      <top style="medium"/>
      <bottom>
        <color indexed="63"/>
      </bottom>
    </border>
    <border>
      <left style="medium"/>
      <right style="thin"/>
      <top style="thin"/>
      <bottom style="thin"/>
    </border>
    <border>
      <left style="medium"/>
      <right style="medium"/>
      <top>
        <color indexed="63"/>
      </top>
      <bottom style="medium"/>
    </border>
    <border>
      <left style="medium"/>
      <right style="thin"/>
      <top style="thin"/>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medium"/>
      <right style="medium"/>
      <top>
        <color indexed="63"/>
      </top>
      <bottom style="thin"/>
    </border>
    <border>
      <left style="medium"/>
      <right style="medium"/>
      <top style="thin"/>
      <bottom style="medium"/>
    </border>
    <border>
      <left style="thin"/>
      <right style="thin"/>
      <top style="thin"/>
      <bottom style="medium"/>
    </border>
    <border>
      <left style="thin"/>
      <right>
        <color indexed="63"/>
      </right>
      <top style="thin"/>
      <bottom>
        <color indexed="63"/>
      </bottom>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color indexed="63"/>
      </left>
      <right>
        <color indexed="63"/>
      </right>
      <top style="hair"/>
      <bottom>
        <color indexed="63"/>
      </bottom>
    </border>
    <border>
      <left>
        <color indexed="63"/>
      </left>
      <right style="thick"/>
      <top style="thick"/>
      <bottom style="thin"/>
    </border>
    <border>
      <left style="thick"/>
      <right>
        <color indexed="63"/>
      </right>
      <top>
        <color indexed="63"/>
      </top>
      <bottom>
        <color indexed="63"/>
      </bottom>
    </border>
    <border>
      <left style="thin"/>
      <right style="thick"/>
      <top style="thin"/>
      <bottom style="thin"/>
    </border>
    <border>
      <left>
        <color indexed="63"/>
      </left>
      <right>
        <color indexed="63"/>
      </right>
      <top style="thin"/>
      <bottom style="thick"/>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style="thin"/>
      <top style="thick"/>
      <bottom style="thick"/>
    </border>
    <border>
      <left style="thin"/>
      <right style="thick"/>
      <top style="thick"/>
      <bottom style="thick"/>
    </border>
    <border>
      <left style="thick"/>
      <right style="thick"/>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style="medium"/>
      <right style="thin"/>
      <top>
        <color indexed="63"/>
      </top>
      <bottom>
        <color indexed="63"/>
      </bottom>
    </border>
    <border>
      <left style="thin"/>
      <right style="medium"/>
      <top style="medium"/>
      <bottom style="thin"/>
    </border>
    <border>
      <left style="thin"/>
      <right>
        <color indexed="63"/>
      </right>
      <top style="medium"/>
      <bottom style="thin"/>
    </border>
    <border>
      <left style="medium"/>
      <right style="thick"/>
      <top style="medium"/>
      <bottom style="medium"/>
    </border>
    <border>
      <left style="thick"/>
      <right style="medium"/>
      <top style="medium"/>
      <bottom style="medium"/>
    </border>
    <border>
      <left style="thick"/>
      <right style="thick"/>
      <top style="thin"/>
      <bottom style="thin"/>
    </border>
    <border>
      <left style="thick"/>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style="medium"/>
      <right style="medium"/>
      <top style="medium"/>
      <bottom style="medium"/>
    </border>
    <border>
      <left style="thin"/>
      <right>
        <color indexed="63"/>
      </right>
      <top style="thin"/>
      <bottom style="medium"/>
    </border>
    <border>
      <left style="thick"/>
      <right style="medium"/>
      <top style="thick"/>
      <bottom style="medium"/>
    </border>
    <border>
      <left style="thick"/>
      <right style="thick"/>
      <top style="thin"/>
      <bottom>
        <color indexed="63"/>
      </bottom>
    </border>
    <border>
      <left style="thin"/>
      <right style="thin"/>
      <top style="thin"/>
      <bottom style="thick"/>
    </border>
    <border>
      <left style="medium"/>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color indexed="63"/>
      </top>
      <bottom>
        <color indexed="63"/>
      </bottom>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571">
    <xf numFmtId="0" fontId="0" fillId="0" borderId="0" xfId="0" applyAlignment="1">
      <alignment/>
    </xf>
    <xf numFmtId="0" fontId="2" fillId="0" borderId="0" xfId="0" applyFont="1" applyAlignment="1">
      <alignment/>
    </xf>
    <xf numFmtId="0" fontId="2" fillId="0" borderId="1" xfId="0" applyFont="1" applyFill="1" applyBorder="1" applyAlignment="1">
      <alignment/>
    </xf>
    <xf numFmtId="0" fontId="4" fillId="0" borderId="1" xfId="0" applyFont="1" applyFill="1" applyBorder="1" applyAlignment="1">
      <alignment/>
    </xf>
    <xf numFmtId="0" fontId="5" fillId="0" borderId="1" xfId="0" applyFont="1" applyFill="1" applyBorder="1" applyAlignment="1">
      <alignment/>
    </xf>
    <xf numFmtId="0" fontId="0" fillId="0" borderId="1" xfId="0" applyFont="1" applyFill="1" applyBorder="1" applyAlignment="1">
      <alignment/>
    </xf>
    <xf numFmtId="0" fontId="0" fillId="0" borderId="1" xfId="0" applyFill="1" applyBorder="1" applyAlignment="1">
      <alignment/>
    </xf>
    <xf numFmtId="1" fontId="2" fillId="0" borderId="0" xfId="0" applyNumberFormat="1" applyFont="1" applyBorder="1" applyAlignment="1">
      <alignment/>
    </xf>
    <xf numFmtId="1" fontId="2" fillId="0" borderId="0" xfId="0" applyNumberFormat="1" applyFont="1" applyAlignment="1">
      <alignment/>
    </xf>
    <xf numFmtId="0" fontId="2" fillId="0" borderId="2" xfId="0" applyFont="1" applyFill="1" applyBorder="1" applyAlignment="1">
      <alignment/>
    </xf>
    <xf numFmtId="0" fontId="6" fillId="0" borderId="3" xfId="0" applyFont="1" applyFill="1" applyBorder="1" applyAlignment="1">
      <alignment/>
    </xf>
    <xf numFmtId="0" fontId="2" fillId="0" borderId="3" xfId="0" applyFont="1" applyFill="1" applyBorder="1" applyAlignment="1">
      <alignment/>
    </xf>
    <xf numFmtId="1"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5" fillId="0" borderId="5" xfId="0" applyFont="1" applyFill="1" applyBorder="1" applyAlignment="1">
      <alignment/>
    </xf>
    <xf numFmtId="1" fontId="0" fillId="0" borderId="0" xfId="0" applyNumberFormat="1" applyBorder="1" applyAlignment="1">
      <alignment/>
    </xf>
    <xf numFmtId="1" fontId="2" fillId="0" borderId="0" xfId="0" applyNumberFormat="1" applyFont="1" applyFill="1" applyBorder="1" applyAlignment="1">
      <alignment/>
    </xf>
    <xf numFmtId="0" fontId="2" fillId="0" borderId="6" xfId="0" applyFont="1" applyFill="1" applyBorder="1" applyAlignment="1">
      <alignment/>
    </xf>
    <xf numFmtId="1" fontId="2" fillId="0" borderId="7" xfId="0" applyNumberFormat="1" applyFont="1" applyFill="1" applyBorder="1" applyAlignment="1">
      <alignment horizontal="center"/>
    </xf>
    <xf numFmtId="0" fontId="0" fillId="0" borderId="8" xfId="0" applyFill="1" applyBorder="1" applyAlignment="1">
      <alignment/>
    </xf>
    <xf numFmtId="1" fontId="2" fillId="0" borderId="9" xfId="0" applyNumberFormat="1" applyFont="1" applyFill="1" applyBorder="1" applyAlignment="1">
      <alignment horizontal="center"/>
    </xf>
    <xf numFmtId="0" fontId="2" fillId="0" borderId="8" xfId="0" applyFont="1" applyFill="1" applyBorder="1" applyAlignment="1">
      <alignment horizontal="right"/>
    </xf>
    <xf numFmtId="1" fontId="0" fillId="2" borderId="6" xfId="0" applyNumberFormat="1" applyFill="1" applyBorder="1" applyAlignment="1">
      <alignment/>
    </xf>
    <xf numFmtId="1" fontId="0" fillId="0" borderId="1" xfId="0" applyNumberFormat="1" applyFill="1" applyBorder="1" applyAlignment="1">
      <alignment/>
    </xf>
    <xf numFmtId="0" fontId="2" fillId="0" borderId="8" xfId="0" applyFont="1" applyFill="1" applyBorder="1" applyAlignment="1">
      <alignment/>
    </xf>
    <xf numFmtId="1" fontId="2" fillId="0" borderId="1" xfId="0" applyNumberFormat="1" applyFont="1" applyFill="1" applyBorder="1" applyAlignment="1">
      <alignment/>
    </xf>
    <xf numFmtId="1" fontId="0" fillId="0" borderId="1" xfId="0" applyNumberFormat="1" applyFont="1" applyFill="1" applyBorder="1" applyAlignment="1">
      <alignment/>
    </xf>
    <xf numFmtId="164" fontId="0" fillId="0" borderId="1" xfId="0" applyNumberFormat="1" applyFill="1" applyBorder="1" applyAlignment="1">
      <alignment/>
    </xf>
    <xf numFmtId="0" fontId="0" fillId="0" borderId="0" xfId="0" applyFont="1" applyAlignment="1">
      <alignment/>
    </xf>
    <xf numFmtId="0" fontId="2" fillId="0" borderId="10" xfId="0" applyFont="1" applyFill="1" applyBorder="1" applyAlignment="1">
      <alignment/>
    </xf>
    <xf numFmtId="0" fontId="7" fillId="0" borderId="0" xfId="0" applyFont="1" applyAlignment="1">
      <alignment/>
    </xf>
    <xf numFmtId="1" fontId="7" fillId="0" borderId="0" xfId="0" applyNumberFormat="1" applyFont="1" applyAlignment="1">
      <alignment/>
    </xf>
    <xf numFmtId="1" fontId="0" fillId="0" borderId="0" xfId="0" applyNumberFormat="1" applyAlignment="1">
      <alignment/>
    </xf>
    <xf numFmtId="0" fontId="0" fillId="0" borderId="0" xfId="0" applyBorder="1" applyAlignment="1">
      <alignment/>
    </xf>
    <xf numFmtId="0" fontId="0" fillId="0" borderId="0" xfId="0" applyFill="1" applyAlignment="1">
      <alignment/>
    </xf>
    <xf numFmtId="0" fontId="2" fillId="0" borderId="0" xfId="0" applyFont="1" applyAlignment="1">
      <alignment horizontal="center"/>
    </xf>
    <xf numFmtId="0" fontId="11" fillId="0" borderId="0" xfId="0" applyFont="1" applyAlignment="1">
      <alignment/>
    </xf>
    <xf numFmtId="0" fontId="10" fillId="0" borderId="0" xfId="0" applyNumberFormat="1" applyFont="1" applyAlignment="1">
      <alignment/>
    </xf>
    <xf numFmtId="0" fontId="11" fillId="0" borderId="0" xfId="0" applyNumberFormat="1" applyFont="1" applyAlignment="1">
      <alignment/>
    </xf>
    <xf numFmtId="9" fontId="11" fillId="0" borderId="0" xfId="0" applyNumberFormat="1" applyFont="1" applyAlignment="1">
      <alignment/>
    </xf>
    <xf numFmtId="0" fontId="2" fillId="0" borderId="0" xfId="0" applyFont="1" applyFill="1" applyBorder="1" applyAlignment="1">
      <alignment/>
    </xf>
    <xf numFmtId="0" fontId="5" fillId="0" borderId="0" xfId="0" applyFont="1" applyAlignment="1">
      <alignment/>
    </xf>
    <xf numFmtId="0" fontId="2" fillId="0" borderId="1" xfId="0" applyFont="1" applyBorder="1" applyAlignment="1">
      <alignment horizontal="center"/>
    </xf>
    <xf numFmtId="0" fontId="0" fillId="0" borderId="1" xfId="0" applyBorder="1" applyAlignment="1">
      <alignment/>
    </xf>
    <xf numFmtId="0" fontId="2" fillId="0" borderId="1" xfId="0" applyFont="1" applyBorder="1" applyAlignment="1">
      <alignment/>
    </xf>
    <xf numFmtId="44" fontId="0" fillId="2" borderId="1" xfId="0" applyNumberFormat="1" applyFill="1" applyBorder="1" applyAlignment="1">
      <alignment/>
    </xf>
    <xf numFmtId="44" fontId="0" fillId="0" borderId="6" xfId="0" applyNumberFormat="1" applyBorder="1" applyAlignment="1">
      <alignment/>
    </xf>
    <xf numFmtId="0" fontId="2" fillId="0" borderId="6" xfId="0" applyFont="1" applyBorder="1" applyAlignment="1">
      <alignment/>
    </xf>
    <xf numFmtId="0" fontId="2" fillId="3" borderId="1" xfId="0" applyFont="1" applyFill="1" applyBorder="1" applyAlignment="1">
      <alignment/>
    </xf>
    <xf numFmtId="0" fontId="2" fillId="3" borderId="1" xfId="0" applyFont="1" applyFill="1" applyBorder="1" applyAlignment="1">
      <alignment horizontal="center"/>
    </xf>
    <xf numFmtId="0" fontId="13" fillId="0" borderId="0" xfId="0" applyFont="1" applyAlignment="1">
      <alignment/>
    </xf>
    <xf numFmtId="3" fontId="0" fillId="2" borderId="1" xfId="0" applyNumberFormat="1" applyFont="1" applyFill="1" applyBorder="1" applyAlignment="1">
      <alignment/>
    </xf>
    <xf numFmtId="3" fontId="2" fillId="2" borderId="1" xfId="0" applyNumberFormat="1" applyFont="1" applyFill="1" applyBorder="1" applyAlignment="1">
      <alignment/>
    </xf>
    <xf numFmtId="9" fontId="9" fillId="0" borderId="1" xfId="21" applyFont="1" applyBorder="1" applyAlignment="1">
      <alignment/>
    </xf>
    <xf numFmtId="0" fontId="2" fillId="3" borderId="1" xfId="0" applyFont="1" applyFill="1" applyBorder="1" applyAlignment="1">
      <alignment/>
    </xf>
    <xf numFmtId="0" fontId="2" fillId="0" borderId="0" xfId="0" applyFont="1" applyAlignment="1">
      <alignment horizontal="center" vertical="top" wrapText="1"/>
    </xf>
    <xf numFmtId="0" fontId="2" fillId="0" borderId="0" xfId="0" applyFont="1" applyAlignment="1" quotePrefix="1">
      <alignment/>
    </xf>
    <xf numFmtId="0" fontId="0" fillId="0" borderId="0" xfId="0" applyFont="1" applyAlignment="1">
      <alignment wrapText="1"/>
    </xf>
    <xf numFmtId="0" fontId="5" fillId="0" borderId="0" xfId="0" applyFont="1" applyAlignment="1">
      <alignment wrapText="1"/>
    </xf>
    <xf numFmtId="0" fontId="0" fillId="0" borderId="0" xfId="0" applyFont="1" applyAlignment="1">
      <alignment vertical="top" wrapText="1"/>
    </xf>
    <xf numFmtId="0" fontId="2" fillId="3" borderId="0" xfId="0" applyFont="1" applyFill="1" applyAlignment="1">
      <alignment horizontal="center"/>
    </xf>
    <xf numFmtId="0" fontId="2" fillId="3" borderId="0" xfId="0" applyFont="1" applyFill="1" applyAlignment="1" quotePrefix="1">
      <alignment horizontal="center"/>
    </xf>
    <xf numFmtId="0" fontId="2" fillId="3" borderId="0" xfId="0" applyFont="1" applyFill="1" applyAlignment="1">
      <alignment horizontal="center" vertical="top" wrapText="1"/>
    </xf>
    <xf numFmtId="0" fontId="2" fillId="3" borderId="0" xfId="0" applyFont="1" applyFill="1" applyAlignment="1">
      <alignment/>
    </xf>
    <xf numFmtId="0" fontId="17" fillId="0" borderId="0" xfId="0" applyFont="1" applyAlignment="1">
      <alignment/>
    </xf>
    <xf numFmtId="0" fontId="0" fillId="0" borderId="0" xfId="0" applyAlignment="1">
      <alignment vertical="top"/>
    </xf>
    <xf numFmtId="0" fontId="2" fillId="0" borderId="0" xfId="0" applyFont="1" applyAlignment="1">
      <alignment vertical="top"/>
    </xf>
    <xf numFmtId="0" fontId="19" fillId="0" borderId="0" xfId="0" applyFont="1" applyAlignment="1">
      <alignment/>
    </xf>
    <xf numFmtId="0" fontId="2" fillId="3" borderId="0" xfId="0" applyFont="1" applyFill="1" applyAlignment="1">
      <alignment horizontal="left"/>
    </xf>
    <xf numFmtId="0" fontId="4" fillId="0" borderId="0" xfId="0" applyFont="1" applyFill="1" applyBorder="1" applyAlignment="1">
      <alignment/>
    </xf>
    <xf numFmtId="0" fontId="0" fillId="0" borderId="0" xfId="0" applyFill="1" applyBorder="1" applyAlignment="1">
      <alignment/>
    </xf>
    <xf numFmtId="1" fontId="0" fillId="0" borderId="0" xfId="0" applyNumberFormat="1" applyFill="1" applyBorder="1" applyAlignment="1">
      <alignment/>
    </xf>
    <xf numFmtId="1" fontId="0" fillId="0" borderId="0" xfId="0" applyNumberFormat="1" applyFont="1" applyFill="1" applyBorder="1" applyAlignment="1">
      <alignment/>
    </xf>
    <xf numFmtId="0" fontId="0" fillId="0" borderId="0" xfId="0" applyFont="1" applyFill="1" applyBorder="1" applyAlignment="1">
      <alignment/>
    </xf>
    <xf numFmtId="0" fontId="0" fillId="0" borderId="11" xfId="0" applyBorder="1" applyAlignment="1">
      <alignment/>
    </xf>
    <xf numFmtId="0" fontId="4" fillId="0" borderId="0" xfId="0" applyFont="1" applyAlignment="1">
      <alignment/>
    </xf>
    <xf numFmtId="0" fontId="20" fillId="0" borderId="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1" fontId="2" fillId="0" borderId="13" xfId="0" applyNumberFormat="1" applyFont="1" applyFill="1" applyBorder="1" applyAlignment="1">
      <alignment/>
    </xf>
    <xf numFmtId="0" fontId="21" fillId="0" borderId="13" xfId="0" applyFont="1" applyFill="1" applyBorder="1" applyAlignment="1">
      <alignment vertical="center"/>
    </xf>
    <xf numFmtId="0" fontId="21" fillId="0" borderId="1" xfId="0" applyFont="1" applyFill="1" applyBorder="1" applyAlignment="1">
      <alignment/>
    </xf>
    <xf numFmtId="1" fontId="0" fillId="0" borderId="6" xfId="0" applyNumberFormat="1" applyFill="1" applyBorder="1" applyAlignment="1" quotePrefix="1">
      <alignment horizontal="center"/>
    </xf>
    <xf numFmtId="1" fontId="2" fillId="0" borderId="2" xfId="0" applyNumberFormat="1" applyFont="1" applyFill="1" applyBorder="1" applyAlignment="1">
      <alignment horizontal="center"/>
    </xf>
    <xf numFmtId="1" fontId="2" fillId="0" borderId="4" xfId="0" applyNumberFormat="1" applyFont="1" applyFill="1" applyBorder="1" applyAlignment="1">
      <alignment horizontal="center"/>
    </xf>
    <xf numFmtId="1" fontId="0" fillId="2" borderId="14" xfId="0" applyNumberFormat="1" applyFill="1" applyBorder="1" applyAlignment="1">
      <alignment/>
    </xf>
    <xf numFmtId="1" fontId="2" fillId="0" borderId="15" xfId="0" applyNumberFormat="1" applyFont="1" applyFill="1" applyBorder="1" applyAlignment="1">
      <alignment/>
    </xf>
    <xf numFmtId="1" fontId="0" fillId="0" borderId="15" xfId="0" applyNumberFormat="1" applyFill="1" applyBorder="1" applyAlignment="1">
      <alignment/>
    </xf>
    <xf numFmtId="1" fontId="2" fillId="0" borderId="16" xfId="0" applyNumberFormat="1" applyFont="1" applyFill="1" applyBorder="1" applyAlignment="1">
      <alignment horizontal="center"/>
    </xf>
    <xf numFmtId="1" fontId="2" fillId="0" borderId="17" xfId="0" applyNumberFormat="1" applyFont="1" applyFill="1" applyBorder="1" applyAlignment="1">
      <alignment/>
    </xf>
    <xf numFmtId="1" fontId="0" fillId="0" borderId="17" xfId="0" applyNumberForma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Border="1" applyAlignment="1">
      <alignment/>
    </xf>
    <xf numFmtId="1" fontId="2" fillId="0" borderId="5" xfId="0" applyNumberFormat="1" applyFont="1" applyFill="1" applyBorder="1" applyAlignment="1">
      <alignment/>
    </xf>
    <xf numFmtId="1" fontId="0" fillId="2" borderId="21" xfId="0" applyNumberFormat="1" applyFill="1" applyBorder="1" applyAlignment="1">
      <alignment/>
    </xf>
    <xf numFmtId="0" fontId="0" fillId="0" borderId="22" xfId="0" applyBorder="1" applyAlignment="1">
      <alignment/>
    </xf>
    <xf numFmtId="0" fontId="2" fillId="0" borderId="23" xfId="0" applyFont="1" applyFill="1" applyBorder="1" applyAlignment="1">
      <alignment/>
    </xf>
    <xf numFmtId="173" fontId="0" fillId="2" borderId="1" xfId="21" applyNumberFormat="1" applyFill="1" applyBorder="1" applyAlignment="1">
      <alignment/>
    </xf>
    <xf numFmtId="173" fontId="0" fillId="0" borderId="1" xfId="21" applyNumberFormat="1" applyFill="1" applyBorder="1" applyAlignment="1">
      <alignment/>
    </xf>
    <xf numFmtId="173" fontId="0" fillId="0" borderId="1" xfId="0" applyNumberFormat="1" applyFill="1" applyBorder="1" applyAlignment="1">
      <alignment/>
    </xf>
    <xf numFmtId="173" fontId="0" fillId="0" borderId="15" xfId="0" applyNumberFormat="1" applyFill="1" applyBorder="1" applyAlignment="1">
      <alignment/>
    </xf>
    <xf numFmtId="173" fontId="0" fillId="0" borderId="17" xfId="0" applyNumberFormat="1" applyFill="1" applyBorder="1" applyAlignment="1">
      <alignment/>
    </xf>
    <xf numFmtId="173" fontId="2" fillId="0" borderId="1" xfId="21" applyNumberFormat="1" applyFont="1" applyFill="1" applyBorder="1" applyAlignment="1">
      <alignment/>
    </xf>
    <xf numFmtId="173" fontId="2" fillId="0" borderId="1" xfId="0" applyNumberFormat="1" applyFont="1" applyFill="1" applyBorder="1" applyAlignment="1">
      <alignment/>
    </xf>
    <xf numFmtId="0" fontId="4" fillId="0" borderId="6" xfId="0" applyFont="1" applyFill="1" applyBorder="1" applyAlignment="1">
      <alignment/>
    </xf>
    <xf numFmtId="173" fontId="0" fillId="2" borderId="1" xfId="21" applyNumberFormat="1" applyFont="1" applyFill="1" applyBorder="1" applyAlignment="1">
      <alignment/>
    </xf>
    <xf numFmtId="173" fontId="0" fillId="0" borderId="1" xfId="21" applyNumberFormat="1" applyFont="1" applyFill="1" applyBorder="1" applyAlignment="1">
      <alignment/>
    </xf>
    <xf numFmtId="38" fontId="2" fillId="0" borderId="1" xfId="0" applyNumberFormat="1" applyFont="1" applyFill="1" applyBorder="1" applyAlignment="1">
      <alignment/>
    </xf>
    <xf numFmtId="42" fontId="0" fillId="0" borderId="1" xfId="17" applyNumberFormat="1" applyFont="1" applyFill="1" applyBorder="1" applyAlignment="1">
      <alignment/>
    </xf>
    <xf numFmtId="42" fontId="0" fillId="2" borderId="1" xfId="17" applyNumberFormat="1" applyFill="1" applyBorder="1" applyAlignment="1">
      <alignment/>
    </xf>
    <xf numFmtId="42" fontId="2" fillId="0" borderId="1" xfId="17" applyNumberFormat="1" applyFont="1" applyFill="1" applyBorder="1" applyAlignment="1">
      <alignment/>
    </xf>
    <xf numFmtId="42" fontId="5" fillId="0" borderId="1" xfId="17" applyNumberFormat="1" applyFont="1" applyFill="1" applyBorder="1" applyAlignment="1">
      <alignment/>
    </xf>
    <xf numFmtId="42" fontId="0" fillId="0" borderId="1" xfId="17" applyNumberFormat="1" applyFill="1" applyBorder="1" applyAlignment="1">
      <alignment/>
    </xf>
    <xf numFmtId="42" fontId="2" fillId="0" borderId="13" xfId="17" applyNumberFormat="1" applyFont="1" applyFill="1" applyBorder="1" applyAlignment="1">
      <alignment/>
    </xf>
    <xf numFmtId="42" fontId="2" fillId="0" borderId="13" xfId="17" applyNumberFormat="1" applyFont="1" applyFill="1" applyBorder="1" applyAlignment="1">
      <alignment/>
    </xf>
    <xf numFmtId="42" fontId="4" fillId="0" borderId="1" xfId="17" applyNumberFormat="1" applyFont="1" applyFill="1" applyBorder="1" applyAlignment="1">
      <alignment/>
    </xf>
    <xf numFmtId="42" fontId="2" fillId="2" borderId="1" xfId="17" applyNumberFormat="1" applyFont="1" applyFill="1" applyBorder="1" applyAlignment="1">
      <alignment/>
    </xf>
    <xf numFmtId="42" fontId="20" fillId="0" borderId="1" xfId="17" applyNumberFormat="1" applyFont="1" applyFill="1" applyBorder="1" applyAlignment="1">
      <alignment/>
    </xf>
    <xf numFmtId="42" fontId="0" fillId="2" borderId="1" xfId="17" applyNumberFormat="1" applyFont="1" applyFill="1" applyBorder="1" applyAlignment="1">
      <alignment/>
    </xf>
    <xf numFmtId="42" fontId="2" fillId="0" borderId="23" xfId="17" applyNumberFormat="1" applyFont="1" applyFill="1" applyBorder="1" applyAlignment="1">
      <alignment/>
    </xf>
    <xf numFmtId="38" fontId="0" fillId="0" borderId="1" xfId="0" applyNumberFormat="1" applyFill="1" applyBorder="1" applyAlignment="1">
      <alignment/>
    </xf>
    <xf numFmtId="38" fontId="0" fillId="2" borderId="6" xfId="0" applyNumberFormat="1" applyFill="1" applyBorder="1" applyAlignment="1">
      <alignment/>
    </xf>
    <xf numFmtId="38" fontId="0" fillId="0" borderId="6" xfId="0" applyNumberFormat="1" applyFill="1" applyBorder="1" applyAlignment="1" quotePrefix="1">
      <alignment horizontal="center"/>
    </xf>
    <xf numFmtId="38" fontId="2" fillId="0" borderId="0" xfId="0" applyNumberFormat="1" applyFont="1" applyFill="1" applyBorder="1" applyAlignment="1">
      <alignment/>
    </xf>
    <xf numFmtId="38" fontId="7" fillId="0" borderId="0" xfId="0" applyNumberFormat="1" applyFont="1" applyAlignment="1">
      <alignment/>
    </xf>
    <xf numFmtId="38" fontId="0" fillId="0" borderId="0" xfId="0" applyNumberFormat="1" applyAlignment="1">
      <alignment/>
    </xf>
    <xf numFmtId="38" fontId="0" fillId="0" borderId="0" xfId="0" applyNumberFormat="1" applyBorder="1" applyAlignment="1">
      <alignment/>
    </xf>
    <xf numFmtId="42" fontId="0" fillId="0" borderId="15" xfId="17" applyNumberFormat="1" applyFill="1" applyBorder="1" applyAlignment="1">
      <alignment/>
    </xf>
    <xf numFmtId="42" fontId="0" fillId="0" borderId="17" xfId="17" applyNumberFormat="1" applyFill="1" applyBorder="1" applyAlignment="1">
      <alignment/>
    </xf>
    <xf numFmtId="42" fontId="2" fillId="0" borderId="15" xfId="17" applyNumberFormat="1" applyFont="1" applyFill="1" applyBorder="1" applyAlignment="1">
      <alignment/>
    </xf>
    <xf numFmtId="42" fontId="2" fillId="0" borderId="17" xfId="17" applyNumberFormat="1" applyFont="1" applyFill="1" applyBorder="1" applyAlignment="1">
      <alignment/>
    </xf>
    <xf numFmtId="42" fontId="0" fillId="2" borderId="15" xfId="17" applyNumberFormat="1" applyFont="1" applyFill="1" applyBorder="1" applyAlignment="1">
      <alignment/>
    </xf>
    <xf numFmtId="42" fontId="0" fillId="2" borderId="17" xfId="17" applyNumberFormat="1" applyFont="1" applyFill="1" applyBorder="1" applyAlignment="1">
      <alignment/>
    </xf>
    <xf numFmtId="42" fontId="2" fillId="0" borderId="24" xfId="17" applyNumberFormat="1" applyFont="1" applyFill="1" applyBorder="1" applyAlignment="1">
      <alignment/>
    </xf>
    <xf numFmtId="42" fontId="0" fillId="0" borderId="15" xfId="17" applyNumberFormat="1" applyFont="1" applyFill="1" applyBorder="1" applyAlignment="1">
      <alignment/>
    </xf>
    <xf numFmtId="42" fontId="0" fillId="0" borderId="17" xfId="17" applyNumberFormat="1" applyFont="1" applyFill="1" applyBorder="1" applyAlignment="1">
      <alignment/>
    </xf>
    <xf numFmtId="42" fontId="2" fillId="0" borderId="25" xfId="17" applyNumberFormat="1" applyFont="1" applyFill="1" applyBorder="1" applyAlignment="1">
      <alignment/>
    </xf>
    <xf numFmtId="42" fontId="9" fillId="0" borderId="1" xfId="17" applyNumberFormat="1" applyFont="1" applyFill="1" applyBorder="1" applyAlignment="1">
      <alignment/>
    </xf>
    <xf numFmtId="42" fontId="9" fillId="0" borderId="23" xfId="17" applyNumberFormat="1" applyFont="1" applyFill="1" applyBorder="1" applyAlignment="1">
      <alignment/>
    </xf>
    <xf numFmtId="42" fontId="9" fillId="0" borderId="26" xfId="17" applyNumberFormat="1" applyFont="1" applyFill="1" applyBorder="1" applyAlignment="1">
      <alignment/>
    </xf>
    <xf numFmtId="0" fontId="0" fillId="0" borderId="27" xfId="0" applyBorder="1" applyAlignment="1">
      <alignment/>
    </xf>
    <xf numFmtId="1" fontId="0" fillId="0" borderId="5" xfId="0" applyNumberFormat="1" applyBorder="1" applyAlignment="1">
      <alignment/>
    </xf>
    <xf numFmtId="0" fontId="0" fillId="3" borderId="0" xfId="0" applyFill="1" applyAlignment="1">
      <alignment/>
    </xf>
    <xf numFmtId="42" fontId="0" fillId="0" borderId="0" xfId="17" applyNumberFormat="1" applyAlignment="1">
      <alignment/>
    </xf>
    <xf numFmtId="0" fontId="0" fillId="0" borderId="1" xfId="0" applyBorder="1" applyAlignment="1">
      <alignment horizontal="center" wrapText="1"/>
    </xf>
    <xf numFmtId="0" fontId="2" fillId="3" borderId="2" xfId="0" applyFont="1" applyFill="1" applyBorder="1" applyAlignment="1">
      <alignment/>
    </xf>
    <xf numFmtId="0" fontId="2" fillId="3" borderId="3" xfId="0" applyFont="1" applyFill="1" applyBorder="1" applyAlignment="1">
      <alignment horizontal="center"/>
    </xf>
    <xf numFmtId="0" fontId="2" fillId="3" borderId="27" xfId="0" applyFont="1" applyFill="1" applyBorder="1" applyAlignment="1">
      <alignment horizontal="center" vertical="top" wrapText="1"/>
    </xf>
    <xf numFmtId="0" fontId="2" fillId="0" borderId="0" xfId="0" applyFont="1" applyFill="1" applyBorder="1" applyAlignment="1">
      <alignment horizontal="center"/>
    </xf>
    <xf numFmtId="0" fontId="1" fillId="0" borderId="1" xfId="0" applyFont="1" applyBorder="1" applyAlignment="1">
      <alignment horizontal="center"/>
    </xf>
    <xf numFmtId="0" fontId="0" fillId="3" borderId="1" xfId="0" applyFill="1" applyBorder="1" applyAlignment="1">
      <alignment horizontal="centerContinuous"/>
    </xf>
    <xf numFmtId="0" fontId="0" fillId="4" borderId="28" xfId="0" applyFont="1" applyFill="1" applyBorder="1" applyAlignment="1">
      <alignment horizontal="center"/>
    </xf>
    <xf numFmtId="173" fontId="0" fillId="0" borderId="0" xfId="0" applyNumberFormat="1" applyFont="1" applyFill="1" applyBorder="1" applyAlignment="1" applyProtection="1">
      <alignment horizontal="center"/>
      <protection locked="0"/>
    </xf>
    <xf numFmtId="10"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hidden="1"/>
    </xf>
    <xf numFmtId="10" fontId="0" fillId="0" borderId="0" xfId="0" applyNumberFormat="1" applyFont="1" applyFill="1" applyBorder="1" applyAlignment="1" applyProtection="1">
      <alignment horizontal="center"/>
      <protection hidden="1"/>
    </xf>
    <xf numFmtId="3"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3" fontId="0" fillId="0" borderId="0" xfId="0" applyNumberFormat="1" applyFont="1" applyFill="1" applyBorder="1" applyAlignment="1" applyProtection="1">
      <alignment horizontal="center" wrapText="1"/>
      <protection hidden="1"/>
    </xf>
    <xf numFmtId="0" fontId="0" fillId="0" borderId="0" xfId="0" applyFont="1" applyFill="1" applyBorder="1" applyAlignment="1" applyProtection="1">
      <alignment horizontal="center" wrapText="1"/>
      <protection hidden="1"/>
    </xf>
    <xf numFmtId="0" fontId="0" fillId="0" borderId="0" xfId="0" applyFont="1" applyFill="1" applyBorder="1" applyAlignment="1">
      <alignment horizontal="center"/>
    </xf>
    <xf numFmtId="0" fontId="34" fillId="0" borderId="29" xfId="0" applyFont="1" applyFill="1" applyBorder="1" applyAlignment="1">
      <alignment horizontal="left" vertical="center"/>
    </xf>
    <xf numFmtId="1" fontId="21" fillId="0" borderId="0" xfId="0" applyNumberFormat="1" applyFont="1" applyFill="1" applyBorder="1" applyAlignment="1" applyProtection="1">
      <alignment horizontal="right" vertical="top"/>
      <protection locked="0"/>
    </xf>
    <xf numFmtId="0" fontId="19" fillId="0" borderId="0" xfId="0" applyFont="1" applyFill="1" applyBorder="1" applyAlignment="1" applyProtection="1">
      <alignment/>
      <protection locked="0"/>
    </xf>
    <xf numFmtId="0" fontId="35" fillId="0" borderId="0" xfId="0" applyFont="1" applyAlignment="1" applyProtection="1">
      <alignment horizontal="center"/>
      <protection locked="0"/>
    </xf>
    <xf numFmtId="0" fontId="0" fillId="0" borderId="0" xfId="0" applyFont="1" applyFill="1" applyAlignment="1" applyProtection="1">
      <alignment horizontal="center"/>
      <protection locked="0"/>
    </xf>
    <xf numFmtId="166"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protection hidden="1"/>
    </xf>
    <xf numFmtId="166" fontId="0" fillId="0" borderId="0" xfId="0" applyNumberFormat="1" applyFont="1" applyFill="1" applyBorder="1" applyAlignment="1" applyProtection="1">
      <alignment horizontal="center"/>
      <protection hidden="1"/>
    </xf>
    <xf numFmtId="166" fontId="0" fillId="5" borderId="0" xfId="0" applyNumberFormat="1" applyFont="1" applyFill="1" applyBorder="1" applyAlignment="1" applyProtection="1">
      <alignment horizontal="center"/>
      <protection hidden="1"/>
    </xf>
    <xf numFmtId="166" fontId="0" fillId="0" borderId="0" xfId="0" applyNumberFormat="1" applyFont="1" applyFill="1" applyBorder="1" applyAlignment="1" applyProtection="1">
      <alignment horizontal="center" wrapText="1"/>
      <protection hidden="1"/>
    </xf>
    <xf numFmtId="175" fontId="0" fillId="0" borderId="0" xfId="0" applyNumberFormat="1" applyAlignment="1" applyProtection="1">
      <alignment horizontal="center"/>
      <protection hidden="1"/>
    </xf>
    <xf numFmtId="166" fontId="0" fillId="0" borderId="0" xfId="0" applyNumberFormat="1" applyFill="1" applyAlignment="1" applyProtection="1">
      <alignment horizontal="center"/>
      <protection hidden="1"/>
    </xf>
    <xf numFmtId="0" fontId="0" fillId="0" borderId="30" xfId="0" applyBorder="1" applyAlignment="1">
      <alignment horizontal="right" vertical="top"/>
    </xf>
    <xf numFmtId="0" fontId="0" fillId="0" borderId="0" xfId="0" applyAlignment="1">
      <alignment horizontal="center"/>
    </xf>
    <xf numFmtId="4" fontId="0" fillId="0" borderId="0" xfId="0" applyNumberFormat="1" applyAlignment="1">
      <alignment horizontal="center"/>
    </xf>
    <xf numFmtId="0" fontId="0" fillId="0" borderId="0" xfId="0" applyFont="1" applyAlignment="1">
      <alignment horizontal="center"/>
    </xf>
    <xf numFmtId="0" fontId="0" fillId="0" borderId="0" xfId="0" applyAlignment="1" applyProtection="1">
      <alignment horizontal="center"/>
      <protection hidden="1"/>
    </xf>
    <xf numFmtId="0" fontId="0" fillId="0" borderId="0" xfId="0" applyAlignment="1" applyProtection="1">
      <alignment/>
      <protection hidden="1"/>
    </xf>
    <xf numFmtId="3" fontId="2" fillId="6" borderId="1" xfId="0" applyNumberFormat="1" applyFont="1" applyFill="1" applyBorder="1" applyAlignment="1" applyProtection="1">
      <alignment horizontal="center" vertical="center"/>
      <protection locked="0"/>
    </xf>
    <xf numFmtId="165" fontId="2" fillId="0" borderId="31" xfId="0" applyNumberFormat="1" applyFont="1" applyFill="1" applyBorder="1" applyAlignment="1" applyProtection="1">
      <alignment horizontal="center"/>
      <protection/>
    </xf>
    <xf numFmtId="0" fontId="0" fillId="0" borderId="0" xfId="0" applyBorder="1" applyAlignment="1">
      <alignment/>
    </xf>
    <xf numFmtId="173" fontId="9" fillId="0" borderId="0" xfId="0" applyNumberFormat="1" applyFont="1" applyFill="1" applyBorder="1" applyAlignment="1" applyProtection="1">
      <alignment horizontal="center"/>
      <protection locked="0"/>
    </xf>
    <xf numFmtId="4" fontId="0" fillId="0" borderId="0" xfId="0" applyNumberFormat="1" applyFont="1" applyFill="1" applyBorder="1" applyAlignment="1">
      <alignment horizontal="center"/>
    </xf>
    <xf numFmtId="173" fontId="0" fillId="0" borderId="0" xfId="0" applyNumberFormat="1" applyFont="1" applyFill="1" applyBorder="1" applyAlignment="1">
      <alignment horizontal="center"/>
    </xf>
    <xf numFmtId="1" fontId="37" fillId="0" borderId="0" xfId="0" applyNumberFormat="1" applyFont="1" applyFill="1" applyBorder="1" applyAlignment="1" applyProtection="1">
      <alignment horizontal="center"/>
      <protection hidden="1"/>
    </xf>
    <xf numFmtId="10" fontId="37" fillId="0" borderId="0" xfId="0" applyNumberFormat="1"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166" fontId="2" fillId="7" borderId="1" xfId="0" applyNumberFormat="1" applyFont="1" applyFill="1" applyBorder="1" applyAlignment="1" applyProtection="1">
      <alignment horizontal="center" vertical="center"/>
      <protection hidden="1"/>
    </xf>
    <xf numFmtId="0" fontId="0" fillId="0" borderId="30" xfId="0" applyBorder="1" applyAlignment="1">
      <alignment/>
    </xf>
    <xf numFmtId="166" fontId="0" fillId="0" borderId="0" xfId="0" applyNumberFormat="1" applyFont="1" applyFill="1" applyBorder="1" applyAlignment="1" applyProtection="1">
      <alignment horizontal="center"/>
      <protection locked="0"/>
    </xf>
    <xf numFmtId="177" fontId="0" fillId="0" borderId="0" xfId="0" applyNumberFormat="1" applyFont="1" applyFill="1" applyBorder="1" applyAlignment="1" applyProtection="1">
      <alignment horizontal="center"/>
      <protection locked="0"/>
    </xf>
    <xf numFmtId="178" fontId="0" fillId="0" borderId="0" xfId="0" applyNumberFormat="1" applyFont="1" applyFill="1" applyBorder="1" applyAlignment="1" applyProtection="1">
      <alignment horizontal="center"/>
      <protection locked="0"/>
    </xf>
    <xf numFmtId="179" fontId="0" fillId="0" borderId="0" xfId="0" applyNumberFormat="1" applyFont="1" applyFill="1" applyBorder="1" applyAlignment="1" applyProtection="1">
      <alignment horizontal="center"/>
      <protection locked="0"/>
    </xf>
    <xf numFmtId="3" fontId="0" fillId="0" borderId="0" xfId="0" applyNumberFormat="1" applyFont="1" applyFill="1" applyBorder="1" applyAlignment="1">
      <alignment horizontal="center"/>
    </xf>
    <xf numFmtId="164" fontId="2" fillId="0" borderId="0" xfId="0" applyNumberFormat="1" applyFont="1" applyFill="1" applyBorder="1" applyAlignment="1" applyProtection="1">
      <alignment horizontal="center"/>
      <protection hidden="1"/>
    </xf>
    <xf numFmtId="165" fontId="2" fillId="7" borderId="1" xfId="0" applyNumberFormat="1" applyFont="1" applyFill="1" applyBorder="1" applyAlignment="1" applyProtection="1">
      <alignment horizontal="center" vertical="center"/>
      <protection hidden="1"/>
    </xf>
    <xf numFmtId="4" fontId="2" fillId="0" borderId="0" xfId="0" applyNumberFormat="1" applyFont="1" applyFill="1" applyBorder="1" applyAlignment="1">
      <alignment horizontal="center"/>
    </xf>
    <xf numFmtId="166" fontId="2" fillId="0" borderId="0" xfId="0" applyNumberFormat="1" applyFont="1" applyFill="1" applyBorder="1" applyAlignment="1">
      <alignment horizontal="center"/>
    </xf>
    <xf numFmtId="0" fontId="32" fillId="0" borderId="0" xfId="0" applyFont="1" applyBorder="1" applyAlignment="1">
      <alignment horizontal="center" vertical="center"/>
    </xf>
    <xf numFmtId="1" fontId="2" fillId="0" borderId="0" xfId="0" applyNumberFormat="1" applyFont="1" applyFill="1" applyBorder="1" applyAlignment="1" applyProtection="1">
      <alignment horizontal="center"/>
      <protection hidden="1"/>
    </xf>
    <xf numFmtId="10" fontId="2" fillId="0" borderId="0" xfId="0" applyNumberFormat="1" applyFont="1" applyFill="1" applyBorder="1" applyAlignment="1" applyProtection="1">
      <alignment horizontal="center"/>
      <protection hidden="1"/>
    </xf>
    <xf numFmtId="166" fontId="2" fillId="0" borderId="0" xfId="0" applyNumberFormat="1" applyFont="1" applyFill="1" applyBorder="1" applyAlignment="1" applyProtection="1">
      <alignment horizontal="center"/>
      <protection hidden="1"/>
    </xf>
    <xf numFmtId="3" fontId="2"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180" fontId="2" fillId="0" borderId="0" xfId="0" applyNumberFormat="1" applyFont="1" applyFill="1" applyBorder="1" applyAlignment="1" applyProtection="1">
      <alignment horizontal="center"/>
      <protection hidden="1"/>
    </xf>
    <xf numFmtId="173" fontId="2" fillId="0" borderId="0" xfId="0" applyNumberFormat="1" applyFont="1" applyFill="1" applyBorder="1" applyAlignment="1" applyProtection="1">
      <alignment horizontal="center"/>
      <protection locked="0"/>
    </xf>
    <xf numFmtId="165" fontId="0" fillId="0" borderId="0" xfId="0" applyNumberFormat="1" applyAlignment="1" applyProtection="1">
      <alignment horizontal="center"/>
      <protection hidden="1"/>
    </xf>
    <xf numFmtId="3" fontId="2" fillId="0" borderId="0" xfId="0" applyNumberFormat="1" applyFont="1" applyFill="1" applyBorder="1" applyAlignment="1" applyProtection="1">
      <alignment horizontal="right"/>
      <protection hidden="1"/>
    </xf>
    <xf numFmtId="0" fontId="0" fillId="8" borderId="32" xfId="0" applyFill="1" applyBorder="1" applyAlignment="1">
      <alignment/>
    </xf>
    <xf numFmtId="0" fontId="0" fillId="0" borderId="32" xfId="0" applyBorder="1" applyAlignment="1">
      <alignment wrapText="1"/>
    </xf>
    <xf numFmtId="0" fontId="0" fillId="0" borderId="33" xfId="0" applyBorder="1" applyAlignment="1">
      <alignment wrapText="1"/>
    </xf>
    <xf numFmtId="0" fontId="0" fillId="0" borderId="0" xfId="0" applyAlignment="1">
      <alignment/>
    </xf>
    <xf numFmtId="1" fontId="0" fillId="0" borderId="0" xfId="0" applyNumberFormat="1" applyAlignment="1" applyProtection="1">
      <alignment/>
      <protection hidden="1"/>
    </xf>
    <xf numFmtId="0" fontId="0" fillId="0" borderId="0" xfId="0" applyAlignment="1" applyProtection="1">
      <alignment/>
      <protection hidden="1"/>
    </xf>
    <xf numFmtId="3" fontId="0" fillId="0" borderId="0" xfId="0" applyNumberFormat="1" applyAlignment="1" applyProtection="1">
      <alignment/>
      <protection hidden="1"/>
    </xf>
    <xf numFmtId="0" fontId="0" fillId="0" borderId="0" xfId="0" applyFill="1" applyAlignment="1" applyProtection="1">
      <alignment/>
      <protection hidden="1"/>
    </xf>
    <xf numFmtId="3" fontId="6" fillId="0" borderId="0" xfId="0" applyNumberFormat="1" applyFont="1" applyFill="1" applyBorder="1" applyAlignment="1" applyProtection="1">
      <alignment horizontal="center" vertical="center" wrapText="1"/>
      <protection hidden="1"/>
    </xf>
    <xf numFmtId="166" fontId="0" fillId="0" borderId="0" xfId="0" applyNumberFormat="1" applyFont="1" applyAlignment="1" applyProtection="1">
      <alignment horizontal="center"/>
      <protection hidden="1"/>
    </xf>
    <xf numFmtId="179" fontId="2" fillId="0" borderId="0" xfId="0" applyNumberFormat="1" applyFont="1" applyFill="1" applyBorder="1" applyAlignment="1" applyProtection="1">
      <alignment horizontal="center"/>
      <protection hidden="1"/>
    </xf>
    <xf numFmtId="165" fontId="0" fillId="0" borderId="30" xfId="0" applyNumberFormat="1" applyBorder="1" applyAlignment="1">
      <alignment/>
    </xf>
    <xf numFmtId="10" fontId="0" fillId="0" borderId="0" xfId="0" applyNumberFormat="1" applyFont="1" applyFill="1" applyBorder="1" applyAlignment="1">
      <alignment horizontal="center"/>
    </xf>
    <xf numFmtId="1" fontId="0" fillId="0" borderId="0" xfId="0" applyNumberFormat="1" applyBorder="1" applyAlignment="1" applyProtection="1">
      <alignment horizontal="center"/>
      <protection hidden="1"/>
    </xf>
    <xf numFmtId="3" fontId="2" fillId="0" borderId="0" xfId="0" applyNumberFormat="1" applyFont="1" applyFill="1" applyBorder="1" applyAlignment="1" applyProtection="1">
      <alignment horizontal="center" wrapText="1"/>
      <protection hidden="1"/>
    </xf>
    <xf numFmtId="0" fontId="13" fillId="0" borderId="34" xfId="0" applyFont="1" applyFill="1" applyBorder="1" applyAlignment="1" applyProtection="1">
      <alignment horizontal="center" vertical="center" wrapText="1"/>
      <protection/>
    </xf>
    <xf numFmtId="0" fontId="0" fillId="0" borderId="35" xfId="0" applyBorder="1" applyAlignment="1">
      <alignment horizontal="center" wrapText="1"/>
    </xf>
    <xf numFmtId="0" fontId="21" fillId="0" borderId="36" xfId="0" applyFont="1" applyBorder="1" applyAlignment="1">
      <alignment horizontal="center" wrapText="1"/>
    </xf>
    <xf numFmtId="166" fontId="2" fillId="0" borderId="36" xfId="0" applyNumberFormat="1" applyFont="1" applyFill="1" applyBorder="1" applyAlignment="1" applyProtection="1">
      <alignment horizontal="center" vertical="center" wrapText="1"/>
      <protection/>
    </xf>
    <xf numFmtId="164" fontId="2" fillId="0" borderId="37" xfId="0" applyNumberFormat="1" applyFont="1" applyFill="1" applyBorder="1" applyAlignment="1" applyProtection="1">
      <alignment horizontal="center" vertical="center" wrapText="1"/>
      <protection/>
    </xf>
    <xf numFmtId="173" fontId="2" fillId="0" borderId="37" xfId="0" applyNumberFormat="1" applyFont="1" applyFill="1" applyBorder="1" applyAlignment="1" applyProtection="1">
      <alignment horizontal="center" vertical="center" wrapText="1"/>
      <protection/>
    </xf>
    <xf numFmtId="165" fontId="2" fillId="0" borderId="37" xfId="0" applyNumberFormat="1" applyFont="1" applyFill="1" applyBorder="1" applyAlignment="1" applyProtection="1">
      <alignment horizontal="center" vertical="center" wrapText="1"/>
      <protection/>
    </xf>
    <xf numFmtId="173" fontId="6" fillId="0" borderId="38" xfId="0" applyNumberFormat="1" applyFont="1" applyFill="1" applyBorder="1" applyAlignment="1" applyProtection="1">
      <alignment horizontal="center" vertical="center" wrapText="1"/>
      <protection/>
    </xf>
    <xf numFmtId="10" fontId="2" fillId="0" borderId="0" xfId="0" applyNumberFormat="1" applyFont="1" applyFill="1" applyBorder="1" applyAlignment="1" applyProtection="1">
      <alignment horizontal="center" wrapText="1"/>
      <protection hidden="1"/>
    </xf>
    <xf numFmtId="1" fontId="0" fillId="0" borderId="0" xfId="0" applyNumberForma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3" fontId="6" fillId="5" borderId="18" xfId="0" applyNumberFormat="1" applyFont="1" applyFill="1" applyBorder="1" applyAlignment="1" applyProtection="1">
      <alignment horizontal="center" wrapText="1"/>
      <protection hidden="1"/>
    </xf>
    <xf numFmtId="165" fontId="2" fillId="0" borderId="2" xfId="0" applyNumberFormat="1" applyFont="1" applyFill="1" applyBorder="1" applyAlignment="1" applyProtection="1">
      <alignment horizontal="center" wrapText="1"/>
      <protection hidden="1"/>
    </xf>
    <xf numFmtId="3" fontId="2" fillId="7" borderId="18" xfId="0" applyNumberFormat="1"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5" borderId="18" xfId="0" applyFont="1" applyFill="1" applyBorder="1" applyAlignment="1" applyProtection="1">
      <alignment horizontal="center" wrapText="1"/>
      <protection hidden="1"/>
    </xf>
    <xf numFmtId="0" fontId="2" fillId="0" borderId="18" xfId="0" applyFont="1" applyFill="1" applyBorder="1" applyAlignment="1" applyProtection="1">
      <alignment horizontal="center" wrapText="1"/>
      <protection hidden="1"/>
    </xf>
    <xf numFmtId="0" fontId="2" fillId="7" borderId="18" xfId="0" applyFont="1" applyFill="1" applyBorder="1" applyAlignment="1" applyProtection="1">
      <alignment horizontal="center" wrapText="1"/>
      <protection hidden="1"/>
    </xf>
    <xf numFmtId="0" fontId="41" fillId="0" borderId="18" xfId="0" applyFont="1" applyFill="1" applyBorder="1" applyAlignment="1" applyProtection="1">
      <alignment horizontal="center" wrapText="1"/>
      <protection hidden="1"/>
    </xf>
    <xf numFmtId="0" fontId="41" fillId="7" borderId="18" xfId="0" applyFont="1" applyFill="1" applyBorder="1" applyAlignment="1" applyProtection="1">
      <alignment horizontal="center" wrapText="1"/>
      <protection hidden="1"/>
    </xf>
    <xf numFmtId="179" fontId="0" fillId="0" borderId="0" xfId="0" applyNumberFormat="1" applyAlignment="1" applyProtection="1">
      <alignment/>
      <protection hidden="1"/>
    </xf>
    <xf numFmtId="179" fontId="32" fillId="0" borderId="0" xfId="0" applyNumberFormat="1" applyFont="1" applyAlignment="1" applyProtection="1">
      <alignment horizontal="left" vertical="top" wrapText="1"/>
      <protection hidden="1"/>
    </xf>
    <xf numFmtId="0" fontId="32" fillId="0" borderId="0" xfId="0" applyFont="1" applyAlignment="1" applyProtection="1">
      <alignment horizontal="left" vertical="top" wrapText="1"/>
      <protection hidden="1"/>
    </xf>
    <xf numFmtId="0" fontId="42" fillId="6" borderId="39" xfId="0" applyFont="1" applyFill="1" applyBorder="1" applyAlignment="1">
      <alignment horizontal="center"/>
    </xf>
    <xf numFmtId="0" fontId="42" fillId="6" borderId="30" xfId="0" applyFont="1" applyFill="1" applyBorder="1" applyAlignment="1" applyProtection="1">
      <alignment horizontal="center" wrapText="1"/>
      <protection locked="0"/>
    </xf>
    <xf numFmtId="165" fontId="2" fillId="6" borderId="6" xfId="0" applyNumberFormat="1" applyFont="1" applyFill="1" applyBorder="1" applyAlignment="1" applyProtection="1">
      <alignment horizontal="center"/>
      <protection locked="0"/>
    </xf>
    <xf numFmtId="164" fontId="2" fillId="6" borderId="6" xfId="0" applyNumberFormat="1" applyFont="1" applyFill="1" applyBorder="1" applyAlignment="1" applyProtection="1">
      <alignment horizontal="center" wrapText="1"/>
      <protection locked="0"/>
    </xf>
    <xf numFmtId="10" fontId="2" fillId="6" borderId="6" xfId="0" applyNumberFormat="1" applyFont="1" applyFill="1" applyBorder="1" applyAlignment="1" applyProtection="1">
      <alignment horizontal="center"/>
      <protection locked="0"/>
    </xf>
    <xf numFmtId="165" fontId="2" fillId="7" borderId="6" xfId="0" applyNumberFormat="1" applyFont="1" applyFill="1" applyBorder="1" applyAlignment="1" applyProtection="1">
      <alignment horizontal="center" vertical="center"/>
      <protection/>
    </xf>
    <xf numFmtId="10" fontId="2" fillId="6" borderId="31" xfId="0" applyNumberFormat="1" applyFont="1" applyFill="1" applyBorder="1" applyAlignment="1" applyProtection="1">
      <alignment horizontal="center" vertical="center" wrapText="1"/>
      <protection locked="0"/>
    </xf>
    <xf numFmtId="175" fontId="2" fillId="0" borderId="40" xfId="0" applyNumberFormat="1" applyFont="1" applyFill="1" applyBorder="1" applyAlignment="1" applyProtection="1">
      <alignment horizontal="center"/>
      <protection hidden="1"/>
    </xf>
    <xf numFmtId="165" fontId="2" fillId="0" borderId="41" xfId="0" applyNumberFormat="1" applyFont="1" applyFill="1" applyBorder="1" applyAlignment="1" applyProtection="1">
      <alignment horizontal="center"/>
      <protection hidden="1"/>
    </xf>
    <xf numFmtId="165" fontId="2" fillId="0" borderId="0" xfId="0" applyNumberFormat="1" applyFont="1" applyFill="1" applyBorder="1" applyAlignment="1" applyProtection="1">
      <alignment horizontal="center"/>
      <protection hidden="1"/>
    </xf>
    <xf numFmtId="0" fontId="0" fillId="0" borderId="0" xfId="0" applyNumberFormat="1" applyFont="1" applyFill="1" applyBorder="1" applyAlignment="1" applyProtection="1">
      <alignment horizontal="center"/>
      <protection hidden="1"/>
    </xf>
    <xf numFmtId="165" fontId="2" fillId="0" borderId="42" xfId="0" applyNumberFormat="1" applyFont="1" applyFill="1" applyBorder="1" applyAlignment="1" applyProtection="1">
      <alignment horizontal="center"/>
      <protection hidden="1"/>
    </xf>
    <xf numFmtId="3" fontId="2" fillId="5" borderId="8" xfId="0" applyNumberFormat="1" applyFont="1" applyFill="1" applyBorder="1" applyAlignment="1" applyProtection="1">
      <alignment horizontal="center"/>
      <protection hidden="1"/>
    </xf>
    <xf numFmtId="175" fontId="2" fillId="5" borderId="1" xfId="0" applyNumberFormat="1" applyFont="1" applyFill="1" applyBorder="1" applyAlignment="1" applyProtection="1">
      <alignment horizontal="center"/>
      <protection hidden="1"/>
    </xf>
    <xf numFmtId="165" fontId="2" fillId="5" borderId="25" xfId="0" applyNumberFormat="1" applyFont="1" applyFill="1" applyBorder="1" applyAlignment="1" applyProtection="1">
      <alignment horizontal="center"/>
      <protection hidden="1"/>
    </xf>
    <xf numFmtId="165" fontId="2" fillId="0" borderId="43" xfId="0" applyNumberFormat="1" applyFont="1" applyFill="1" applyBorder="1" applyAlignment="1" applyProtection="1">
      <alignment horizontal="center"/>
      <protection hidden="1"/>
    </xf>
    <xf numFmtId="175" fontId="2" fillId="0" borderId="1" xfId="0" applyNumberFormat="1" applyFont="1" applyFill="1" applyBorder="1" applyAlignment="1" applyProtection="1">
      <alignment horizontal="center"/>
      <protection hidden="1"/>
    </xf>
    <xf numFmtId="165" fontId="2" fillId="0" borderId="44" xfId="0" applyNumberFormat="1" applyFont="1" applyFill="1" applyBorder="1" applyAlignment="1" applyProtection="1">
      <alignment horizontal="center"/>
      <protection hidden="1"/>
    </xf>
    <xf numFmtId="3" fontId="2" fillId="7" borderId="12" xfId="0" applyNumberFormat="1" applyFont="1" applyFill="1" applyBorder="1" applyAlignment="1" applyProtection="1">
      <alignment horizontal="center" wrapText="1"/>
      <protection hidden="1"/>
    </xf>
    <xf numFmtId="175" fontId="2" fillId="7" borderId="1" xfId="0" applyNumberFormat="1" applyFont="1" applyFill="1" applyBorder="1" applyAlignment="1" applyProtection="1">
      <alignment horizontal="center"/>
      <protection hidden="1"/>
    </xf>
    <xf numFmtId="165" fontId="2" fillId="7" borderId="25" xfId="0" applyNumberFormat="1" applyFont="1" applyFill="1" applyBorder="1" applyAlignment="1" applyProtection="1">
      <alignment horizontal="center"/>
      <protection hidden="1"/>
    </xf>
    <xf numFmtId="165" fontId="2" fillId="0" borderId="18" xfId="0" applyNumberFormat="1" applyFont="1" applyFill="1" applyBorder="1" applyAlignment="1" applyProtection="1">
      <alignment horizontal="center" wrapText="1"/>
      <protection hidden="1"/>
    </xf>
    <xf numFmtId="165" fontId="2" fillId="0" borderId="45" xfId="0" applyNumberFormat="1" applyFont="1" applyFill="1" applyBorder="1" applyAlignment="1" applyProtection="1">
      <alignment horizontal="center"/>
      <protection hidden="1"/>
    </xf>
    <xf numFmtId="165" fontId="2" fillId="5" borderId="8" xfId="0" applyNumberFormat="1" applyFont="1" applyFill="1" applyBorder="1" applyAlignment="1" applyProtection="1">
      <alignment horizontal="center"/>
      <protection hidden="1"/>
    </xf>
    <xf numFmtId="165" fontId="2" fillId="0" borderId="8" xfId="0" applyNumberFormat="1" applyFont="1" applyFill="1" applyBorder="1" applyAlignment="1" applyProtection="1">
      <alignment horizontal="center"/>
      <protection hidden="1"/>
    </xf>
    <xf numFmtId="165" fontId="2" fillId="0" borderId="15" xfId="0" applyNumberFormat="1" applyFont="1" applyFill="1" applyBorder="1" applyAlignment="1" applyProtection="1">
      <alignment horizontal="center"/>
      <protection hidden="1"/>
    </xf>
    <xf numFmtId="165" fontId="2" fillId="7" borderId="8" xfId="0" applyNumberFormat="1" applyFont="1" applyFill="1" applyBorder="1" applyAlignment="1" applyProtection="1">
      <alignment horizontal="center"/>
      <protection hidden="1"/>
    </xf>
    <xf numFmtId="165" fontId="2" fillId="0" borderId="25" xfId="0" applyNumberFormat="1" applyFont="1" applyFill="1" applyBorder="1" applyAlignment="1" applyProtection="1">
      <alignment horizontal="center"/>
      <protection hidden="1"/>
    </xf>
    <xf numFmtId="165" fontId="2" fillId="0" borderId="12" xfId="0" applyNumberFormat="1" applyFont="1" applyFill="1" applyBorder="1" applyAlignment="1" applyProtection="1">
      <alignment horizontal="center"/>
      <protection hidden="1"/>
    </xf>
    <xf numFmtId="175" fontId="2" fillId="0" borderId="3" xfId="0" applyNumberFormat="1" applyFont="1" applyFill="1" applyBorder="1" applyAlignment="1" applyProtection="1">
      <alignment horizontal="center"/>
      <protection hidden="1"/>
    </xf>
    <xf numFmtId="165" fontId="2" fillId="0" borderId="27" xfId="0" applyNumberFormat="1" applyFont="1" applyFill="1" applyBorder="1" applyAlignment="1" applyProtection="1">
      <alignment horizontal="center"/>
      <protection hidden="1"/>
    </xf>
    <xf numFmtId="165" fontId="0" fillId="0" borderId="46" xfId="0" applyNumberFormat="1" applyBorder="1" applyAlignment="1" applyProtection="1">
      <alignment/>
      <protection hidden="1"/>
    </xf>
    <xf numFmtId="166" fontId="0" fillId="9" borderId="47" xfId="0" applyNumberFormat="1" applyFill="1" applyBorder="1" applyAlignment="1" applyProtection="1">
      <alignment/>
      <protection hidden="1"/>
    </xf>
    <xf numFmtId="166" fontId="0" fillId="0" borderId="0" xfId="0" applyNumberFormat="1" applyFill="1" applyBorder="1" applyAlignment="1" applyProtection="1">
      <alignment/>
      <protection hidden="1"/>
    </xf>
    <xf numFmtId="1" fontId="2" fillId="0" borderId="0" xfId="0" applyNumberFormat="1" applyFont="1" applyAlignment="1" applyProtection="1">
      <alignment/>
      <protection hidden="1"/>
    </xf>
    <xf numFmtId="0" fontId="42" fillId="6" borderId="48" xfId="0" applyFont="1" applyFill="1" applyBorder="1" applyAlignment="1">
      <alignment horizontal="center"/>
    </xf>
    <xf numFmtId="0" fontId="42" fillId="6" borderId="49" xfId="0" applyFont="1" applyFill="1" applyBorder="1" applyAlignment="1" applyProtection="1">
      <alignment horizontal="center" wrapText="1"/>
      <protection locked="0"/>
    </xf>
    <xf numFmtId="165" fontId="2" fillId="7" borderId="1" xfId="0" applyNumberFormat="1" applyFont="1" applyFill="1" applyBorder="1" applyAlignment="1" applyProtection="1">
      <alignment horizontal="center" vertical="center"/>
      <protection/>
    </xf>
    <xf numFmtId="165" fontId="2" fillId="0" borderId="40" xfId="0" applyNumberFormat="1" applyFont="1" applyFill="1" applyBorder="1" applyAlignment="1" applyProtection="1">
      <alignment horizontal="center"/>
      <protection hidden="1"/>
    </xf>
    <xf numFmtId="165" fontId="2" fillId="0" borderId="8" xfId="0" applyNumberFormat="1" applyFont="1" applyFill="1" applyBorder="1" applyAlignment="1" applyProtection="1">
      <alignment horizontal="center" wrapText="1"/>
      <protection hidden="1"/>
    </xf>
    <xf numFmtId="0" fontId="2" fillId="0" borderId="11" xfId="0" applyFont="1" applyFill="1" applyBorder="1"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Fill="1" applyAlignment="1" applyProtection="1">
      <alignment/>
      <protection hidden="1"/>
    </xf>
    <xf numFmtId="0" fontId="2" fillId="7" borderId="26"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166" fontId="2" fillId="9" borderId="50" xfId="0" applyNumberFormat="1" applyFont="1" applyFill="1" applyBorder="1" applyAlignment="1" applyProtection="1">
      <alignment horizontal="center"/>
      <protection hidden="1"/>
    </xf>
    <xf numFmtId="1" fontId="2" fillId="0" borderId="0" xfId="0" applyNumberFormat="1" applyFont="1" applyFill="1" applyBorder="1" applyAlignment="1">
      <alignment horizontal="center"/>
    </xf>
    <xf numFmtId="0" fontId="2" fillId="0" borderId="26"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1" fontId="0" fillId="0" borderId="0" xfId="0" applyNumberFormat="1" applyFont="1" applyFill="1" applyBorder="1" applyAlignment="1" applyProtection="1">
      <alignment horizontal="center"/>
      <protection locked="0"/>
    </xf>
    <xf numFmtId="164" fontId="0" fillId="0" borderId="0" xfId="0" applyNumberFormat="1" applyFont="1" applyAlignment="1" applyProtection="1">
      <alignment horizontal="center" vertical="center"/>
      <protection hidden="1"/>
    </xf>
    <xf numFmtId="179" fontId="2" fillId="9" borderId="50" xfId="0" applyNumberFormat="1" applyFont="1" applyFill="1" applyBorder="1" applyAlignment="1" applyProtection="1">
      <alignment horizontal="center"/>
      <protection hidden="1"/>
    </xf>
    <xf numFmtId="0" fontId="0" fillId="4" borderId="0" xfId="0" applyFont="1" applyFill="1" applyBorder="1" applyAlignment="1">
      <alignment horizontal="center"/>
    </xf>
    <xf numFmtId="0" fontId="0" fillId="0" borderId="26" xfId="0" applyFont="1" applyFill="1" applyBorder="1" applyAlignment="1" applyProtection="1">
      <alignment horizontal="center"/>
      <protection hidden="1"/>
    </xf>
    <xf numFmtId="164" fontId="0" fillId="0" borderId="0" xfId="0" applyNumberFormat="1" applyAlignment="1" applyProtection="1">
      <alignment horizontal="center" vertical="center"/>
      <protection hidden="1"/>
    </xf>
    <xf numFmtId="164" fontId="0" fillId="0" borderId="0" xfId="0" applyNumberFormat="1" applyFont="1" applyFill="1" applyBorder="1" applyAlignment="1" applyProtection="1">
      <alignment horizontal="center"/>
      <protection hidden="1"/>
    </xf>
    <xf numFmtId="0" fontId="0" fillId="7" borderId="26" xfId="0" applyFont="1" applyFill="1" applyBorder="1" applyAlignment="1" applyProtection="1">
      <alignment horizontal="center"/>
      <protection hidden="1"/>
    </xf>
    <xf numFmtId="164" fontId="0" fillId="0" borderId="0" xfId="0" applyNumberFormat="1" applyFont="1" applyFill="1" applyBorder="1" applyAlignment="1" applyProtection="1">
      <alignment horizontal="center" vertical="center"/>
      <protection hidden="1"/>
    </xf>
    <xf numFmtId="166" fontId="2" fillId="9" borderId="47" xfId="0" applyNumberFormat="1" applyFont="1" applyFill="1" applyBorder="1" applyAlignment="1" applyProtection="1">
      <alignment horizontal="center"/>
      <protection hidden="1"/>
    </xf>
    <xf numFmtId="0" fontId="0" fillId="7" borderId="51" xfId="0" applyFont="1" applyFill="1" applyBorder="1" applyAlignment="1" applyProtection="1">
      <alignment horizontal="center"/>
      <protection hidden="1"/>
    </xf>
    <xf numFmtId="181" fontId="0" fillId="0" borderId="52" xfId="0" applyNumberFormat="1" applyFont="1" applyFill="1" applyBorder="1" applyAlignment="1" applyProtection="1">
      <alignment horizontal="center"/>
      <protection hidden="1"/>
    </xf>
    <xf numFmtId="166" fontId="2" fillId="9" borderId="53" xfId="0" applyNumberFormat="1" applyFont="1" applyFill="1" applyBorder="1" applyAlignment="1" applyProtection="1">
      <alignment horizontal="center"/>
      <protection hidden="1"/>
    </xf>
    <xf numFmtId="181" fontId="0" fillId="0" borderId="0" xfId="0" applyNumberFormat="1" applyFont="1" applyFill="1" applyBorder="1" applyAlignment="1" applyProtection="1">
      <alignment horizontal="center"/>
      <protection hidden="1"/>
    </xf>
    <xf numFmtId="181" fontId="0" fillId="0" borderId="20" xfId="0" applyNumberFormat="1" applyFont="1" applyFill="1" applyBorder="1" applyAlignment="1" applyProtection="1">
      <alignment horizontal="center"/>
      <protection hidden="1"/>
    </xf>
    <xf numFmtId="179" fontId="2" fillId="9" borderId="54" xfId="0" applyNumberFormat="1" applyFont="1" applyFill="1" applyBorder="1" applyAlignment="1" applyProtection="1">
      <alignment horizontal="center"/>
      <protection hidden="1"/>
    </xf>
    <xf numFmtId="0" fontId="1" fillId="0" borderId="0" xfId="0" applyFont="1" applyAlignment="1" applyProtection="1">
      <alignment horizontal="center" wrapText="1"/>
      <protection hidden="1"/>
    </xf>
    <xf numFmtId="0" fontId="42" fillId="6" borderId="55" xfId="0" applyFont="1" applyFill="1" applyBorder="1" applyAlignment="1" applyProtection="1">
      <alignment horizontal="center" wrapText="1"/>
      <protection locked="0"/>
    </xf>
    <xf numFmtId="0" fontId="0" fillId="0" borderId="0" xfId="0" applyAlignment="1" applyProtection="1">
      <alignment wrapText="1"/>
      <protection hidden="1"/>
    </xf>
    <xf numFmtId="0" fontId="0" fillId="0" borderId="0" xfId="0" applyBorder="1" applyAlignment="1" applyProtection="1">
      <alignment wrapText="1"/>
      <protection hidden="1"/>
    </xf>
    <xf numFmtId="164" fontId="0" fillId="5" borderId="0" xfId="0" applyNumberFormat="1" applyFill="1" applyAlignment="1" applyProtection="1">
      <alignment horizontal="center"/>
      <protection hidden="1"/>
    </xf>
    <xf numFmtId="166" fontId="2" fillId="9" borderId="9" xfId="0" applyNumberFormat="1" applyFont="1" applyFill="1" applyBorder="1" applyAlignment="1" applyProtection="1">
      <alignment horizontal="center"/>
      <protection hidden="1"/>
    </xf>
    <xf numFmtId="0" fontId="0" fillId="0" borderId="3" xfId="0" applyFont="1" applyFill="1" applyBorder="1" applyAlignment="1" applyProtection="1">
      <alignment horizontal="center"/>
      <protection hidden="1"/>
    </xf>
    <xf numFmtId="0" fontId="0" fillId="0" borderId="0" xfId="0" applyBorder="1" applyAlignment="1" applyProtection="1">
      <alignment/>
      <protection hidden="1"/>
    </xf>
    <xf numFmtId="0" fontId="0" fillId="5" borderId="26" xfId="0" applyFont="1" applyFill="1" applyBorder="1" applyAlignment="1" applyProtection="1">
      <alignment horizontal="center"/>
      <protection hidden="1"/>
    </xf>
    <xf numFmtId="166" fontId="2" fillId="9" borderId="56" xfId="0" applyNumberFormat="1" applyFont="1" applyFill="1" applyBorder="1" applyAlignment="1" applyProtection="1">
      <alignment horizontal="center"/>
      <protection hidden="1"/>
    </xf>
    <xf numFmtId="6" fontId="2" fillId="5" borderId="25" xfId="0" applyNumberFormat="1" applyFont="1" applyFill="1" applyBorder="1" applyAlignment="1" applyProtection="1">
      <alignment horizontal="center"/>
      <protection hidden="1"/>
    </xf>
    <xf numFmtId="181" fontId="2" fillId="0" borderId="57" xfId="0" applyNumberFormat="1" applyFont="1" applyFill="1" applyBorder="1" applyAlignment="1" applyProtection="1">
      <alignment horizontal="center"/>
      <protection hidden="1"/>
    </xf>
    <xf numFmtId="0" fontId="2" fillId="5" borderId="26" xfId="0" applyFont="1" applyFill="1" applyBorder="1" applyAlignment="1" applyProtection="1">
      <alignment horizontal="center"/>
      <protection hidden="1"/>
    </xf>
    <xf numFmtId="181" fontId="0" fillId="0" borderId="43" xfId="0" applyNumberFormat="1" applyFont="1" applyFill="1" applyBorder="1" applyAlignment="1" applyProtection="1">
      <alignment horizontal="center"/>
      <protection hidden="1"/>
    </xf>
    <xf numFmtId="166" fontId="2" fillId="9" borderId="58" xfId="0" applyNumberFormat="1" applyFont="1" applyFill="1" applyBorder="1" applyAlignment="1" applyProtection="1">
      <alignment horizontal="center"/>
      <protection hidden="1"/>
    </xf>
    <xf numFmtId="181" fontId="2" fillId="0" borderId="0" xfId="0" applyNumberFormat="1" applyFont="1" applyFill="1" applyBorder="1" applyAlignment="1" applyProtection="1">
      <alignment horizontal="center"/>
      <protection hidden="1"/>
    </xf>
    <xf numFmtId="164" fontId="0" fillId="0" borderId="0" xfId="0" applyNumberFormat="1" applyFont="1" applyFill="1" applyBorder="1" applyAlignment="1" applyProtection="1">
      <alignment horizontal="center" wrapText="1"/>
      <protection hidden="1"/>
    </xf>
    <xf numFmtId="0" fontId="42" fillId="6" borderId="59" xfId="0" applyFont="1" applyFill="1" applyBorder="1" applyAlignment="1">
      <alignment horizontal="center"/>
    </xf>
    <xf numFmtId="165" fontId="2" fillId="7" borderId="60" xfId="0" applyNumberFormat="1" applyFont="1" applyFill="1" applyBorder="1" applyAlignment="1" applyProtection="1">
      <alignment horizontal="center" vertical="center"/>
      <protection/>
    </xf>
    <xf numFmtId="175" fontId="2" fillId="0" borderId="61" xfId="0" applyNumberFormat="1" applyFont="1" applyFill="1" applyBorder="1" applyAlignment="1" applyProtection="1">
      <alignment horizontal="center"/>
      <protection hidden="1"/>
    </xf>
    <xf numFmtId="165" fontId="2" fillId="0" borderId="62" xfId="0" applyNumberFormat="1" applyFont="1" applyFill="1" applyBorder="1" applyAlignment="1" applyProtection="1">
      <alignment horizontal="center"/>
      <protection hidden="1"/>
    </xf>
    <xf numFmtId="1"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center"/>
      <protection/>
    </xf>
    <xf numFmtId="173" fontId="0" fillId="0" borderId="0" xfId="0" applyNumberFormat="1" applyFont="1" applyFill="1" applyBorder="1" applyAlignment="1" applyProtection="1">
      <alignment horizontal="center"/>
      <protection/>
    </xf>
    <xf numFmtId="173" fontId="1" fillId="0" borderId="0" xfId="0" applyNumberFormat="1" applyFont="1" applyFill="1" applyBorder="1" applyAlignment="1" applyProtection="1">
      <alignment horizontal="center"/>
      <protection/>
    </xf>
    <xf numFmtId="1" fontId="0" fillId="0" borderId="0" xfId="0" applyNumberFormat="1" applyFont="1" applyFill="1" applyBorder="1" applyAlignment="1">
      <alignment horizontal="center"/>
    </xf>
    <xf numFmtId="173" fontId="0" fillId="0" borderId="0" xfId="0" applyNumberFormat="1" applyFont="1" applyFill="1" applyBorder="1" applyAlignment="1" applyProtection="1">
      <alignment horizontal="center"/>
      <protection hidden="1"/>
    </xf>
    <xf numFmtId="0" fontId="36" fillId="0" borderId="0" xfId="0" applyFont="1" applyFill="1" applyBorder="1" applyAlignment="1" applyProtection="1">
      <alignment horizontal="left" vertical="center" wrapText="1" indent="1"/>
      <protection hidden="1"/>
    </xf>
    <xf numFmtId="0" fontId="36" fillId="0" borderId="0" xfId="0" applyFont="1" applyBorder="1" applyAlignment="1" applyProtection="1">
      <alignment horizontal="left" vertical="center" wrapText="1" indent="1"/>
      <protection hidden="1"/>
    </xf>
    <xf numFmtId="10"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locked="0"/>
    </xf>
    <xf numFmtId="0" fontId="43" fillId="0" borderId="0" xfId="0" applyFont="1" applyFill="1" applyBorder="1" applyAlignment="1" applyProtection="1">
      <alignment horizontal="center"/>
      <protection hidden="1"/>
    </xf>
    <xf numFmtId="9" fontId="0" fillId="0" borderId="0" xfId="0" applyNumberFormat="1" applyFont="1" applyFill="1" applyBorder="1" applyAlignment="1" applyProtection="1">
      <alignment horizontal="center"/>
      <protection locked="0"/>
    </xf>
    <xf numFmtId="0" fontId="44" fillId="0" borderId="0" xfId="0" applyFont="1" applyFill="1" applyBorder="1" applyAlignment="1" applyProtection="1">
      <alignment horizontal="center"/>
      <protection hidden="1"/>
    </xf>
    <xf numFmtId="166" fontId="2" fillId="0" borderId="0" xfId="0" applyNumberFormat="1" applyFont="1" applyFill="1" applyBorder="1" applyAlignment="1" applyProtection="1">
      <alignment horizontal="center"/>
      <protection hidden="1"/>
    </xf>
    <xf numFmtId="9" fontId="0" fillId="0" borderId="0" xfId="0" applyNumberFormat="1" applyFont="1" applyFill="1" applyBorder="1" applyAlignment="1" applyProtection="1">
      <alignment horizontal="center"/>
      <protection hidden="1"/>
    </xf>
    <xf numFmtId="0" fontId="9" fillId="0" borderId="0" xfId="0" applyFont="1" applyFill="1" applyBorder="1" applyAlignment="1" applyProtection="1">
      <alignment horizontal="center"/>
      <protection hidden="1"/>
    </xf>
    <xf numFmtId="1" fontId="43" fillId="0" borderId="0" xfId="0" applyNumberFormat="1" applyFont="1" applyFill="1" applyBorder="1" applyAlignment="1" applyProtection="1">
      <alignment horizontal="center"/>
      <protection hidden="1"/>
    </xf>
    <xf numFmtId="3" fontId="45" fillId="0" borderId="0" xfId="0" applyNumberFormat="1" applyFont="1" applyFill="1" applyBorder="1" applyAlignment="1" applyProtection="1">
      <alignment horizontal="center"/>
      <protection hidden="1"/>
    </xf>
    <xf numFmtId="1" fontId="46" fillId="0" borderId="0" xfId="0" applyNumberFormat="1" applyFont="1" applyFill="1" applyBorder="1" applyAlignment="1" applyProtection="1">
      <alignment horizontal="center"/>
      <protection hidden="1"/>
    </xf>
    <xf numFmtId="3" fontId="47" fillId="0" borderId="0" xfId="0" applyNumberFormat="1" applyFont="1" applyFill="1" applyBorder="1" applyAlignment="1" applyProtection="1">
      <alignment horizontal="center"/>
      <protection hidden="1"/>
    </xf>
    <xf numFmtId="173" fontId="2" fillId="0" borderId="0" xfId="0" applyNumberFormat="1" applyFont="1" applyFill="1" applyBorder="1" applyAlignment="1" applyProtection="1">
      <alignment horizontal="center"/>
      <protection/>
    </xf>
    <xf numFmtId="10" fontId="2" fillId="0" borderId="0" xfId="0" applyNumberFormat="1" applyFont="1" applyFill="1" applyBorder="1" applyAlignment="1" applyProtection="1">
      <alignment horizontal="center"/>
      <protection/>
    </xf>
    <xf numFmtId="1" fontId="2" fillId="0" borderId="0" xfId="0" applyNumberFormat="1"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173" fontId="0" fillId="0" borderId="0" xfId="17" applyNumberFormat="1" applyFont="1" applyFill="1" applyBorder="1" applyAlignment="1" applyProtection="1">
      <alignment horizontal="center"/>
      <protection/>
    </xf>
    <xf numFmtId="10" fontId="0" fillId="0" borderId="0" xfId="17" applyNumberFormat="1" applyFont="1" applyFill="1" applyBorder="1" applyAlignment="1" applyProtection="1">
      <alignment horizontal="center"/>
      <protection/>
    </xf>
    <xf numFmtId="1" fontId="0" fillId="0" borderId="0" xfId="17" applyNumberFormat="1" applyFont="1" applyFill="1" applyBorder="1" applyAlignment="1" applyProtection="1">
      <alignment horizontal="center"/>
      <protection hidden="1"/>
    </xf>
    <xf numFmtId="173"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10" fontId="2" fillId="0" borderId="0" xfId="0" applyNumberFormat="1" applyFont="1" applyFill="1" applyBorder="1" applyAlignment="1">
      <alignment horizontal="center"/>
    </xf>
    <xf numFmtId="173" fontId="0" fillId="0" borderId="0" xfId="17" applyNumberFormat="1" applyFont="1" applyFill="1" applyBorder="1" applyAlignment="1">
      <alignment horizontal="center"/>
    </xf>
    <xf numFmtId="10" fontId="0" fillId="0" borderId="0" xfId="17" applyNumberFormat="1" applyFont="1" applyFill="1" applyBorder="1" applyAlignment="1">
      <alignment horizontal="center"/>
    </xf>
    <xf numFmtId="1" fontId="47"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protection hidden="1"/>
    </xf>
    <xf numFmtId="1" fontId="9" fillId="0" borderId="0" xfId="0" applyNumberFormat="1" applyFont="1" applyFill="1" applyBorder="1" applyAlignment="1" applyProtection="1">
      <alignment horizontal="center"/>
      <protection hidden="1"/>
    </xf>
    <xf numFmtId="0"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66"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wrapText="1"/>
    </xf>
    <xf numFmtId="0" fontId="5" fillId="0" borderId="0" xfId="0" applyFont="1" applyBorder="1" applyAlignment="1">
      <alignment wrapText="1"/>
    </xf>
    <xf numFmtId="173" fontId="0" fillId="2" borderId="1" xfId="21" applyNumberFormat="1" applyFont="1" applyFill="1" applyBorder="1" applyAlignment="1">
      <alignment/>
    </xf>
    <xf numFmtId="0" fontId="0" fillId="0" borderId="55" xfId="0" applyBorder="1" applyAlignment="1">
      <alignment/>
    </xf>
    <xf numFmtId="44" fontId="0" fillId="0" borderId="1" xfId="0" applyNumberFormat="1" applyBorder="1" applyAlignment="1">
      <alignment/>
    </xf>
    <xf numFmtId="44" fontId="2" fillId="0" borderId="23" xfId="0" applyNumberFormat="1" applyFont="1" applyBorder="1" applyAlignment="1">
      <alignment/>
    </xf>
    <xf numFmtId="0" fontId="2" fillId="3" borderId="1" xfId="0" applyFont="1" applyFill="1" applyBorder="1" applyAlignment="1">
      <alignment horizontal="center" wrapText="1"/>
    </xf>
    <xf numFmtId="0" fontId="2" fillId="0" borderId="1" xfId="0" applyFont="1" applyBorder="1" applyAlignment="1">
      <alignment wrapText="1"/>
    </xf>
    <xf numFmtId="0" fontId="2" fillId="0" borderId="63" xfId="0" applyFont="1" applyBorder="1" applyAlignment="1">
      <alignment/>
    </xf>
    <xf numFmtId="0" fontId="0" fillId="0" borderId="64" xfId="0" applyBorder="1" applyAlignment="1">
      <alignment/>
    </xf>
    <xf numFmtId="0" fontId="5" fillId="0" borderId="63" xfId="0" applyFont="1" applyBorder="1" applyAlignment="1">
      <alignment/>
    </xf>
    <xf numFmtId="0" fontId="5" fillId="0" borderId="0" xfId="0" applyFont="1" applyBorder="1" applyAlignment="1">
      <alignment horizontal="center"/>
    </xf>
    <xf numFmtId="0" fontId="9" fillId="2" borderId="14" xfId="0" applyFont="1" applyFill="1" applyBorder="1" applyAlignment="1">
      <alignment/>
    </xf>
    <xf numFmtId="0" fontId="3" fillId="0" borderId="0" xfId="0" applyFont="1" applyBorder="1" applyAlignment="1">
      <alignment/>
    </xf>
    <xf numFmtId="0" fontId="17" fillId="0" borderId="63" xfId="0" applyFont="1" applyBorder="1" applyAlignment="1">
      <alignment/>
    </xf>
    <xf numFmtId="0" fontId="9" fillId="2" borderId="14" xfId="0" applyFont="1" applyFill="1" applyBorder="1" applyAlignment="1">
      <alignment horizontal="center"/>
    </xf>
    <xf numFmtId="0" fontId="9" fillId="2" borderId="14" xfId="0" applyFont="1" applyFill="1" applyBorder="1" applyAlignment="1">
      <alignment horizontal="center"/>
    </xf>
    <xf numFmtId="166" fontId="0" fillId="2" borderId="65" xfId="0" applyNumberFormat="1" applyFill="1" applyBorder="1" applyAlignment="1">
      <alignment/>
    </xf>
    <xf numFmtId="10" fontId="0" fillId="2" borderId="65" xfId="0" applyNumberFormat="1" applyFill="1" applyBorder="1" applyAlignment="1">
      <alignment/>
    </xf>
    <xf numFmtId="0" fontId="9" fillId="0" borderId="63" xfId="0" applyFont="1" applyBorder="1" applyAlignment="1">
      <alignment horizontal="center"/>
    </xf>
    <xf numFmtId="0" fontId="3" fillId="2" borderId="14" xfId="0" applyFont="1" applyFill="1" applyBorder="1" applyAlignment="1">
      <alignment/>
    </xf>
    <xf numFmtId="0" fontId="17" fillId="0" borderId="14" xfId="0" applyFont="1" applyBorder="1" applyAlignment="1">
      <alignment/>
    </xf>
    <xf numFmtId="0" fontId="3" fillId="0" borderId="66" xfId="0" applyFont="1" applyBorder="1" applyAlignment="1">
      <alignment/>
    </xf>
    <xf numFmtId="0" fontId="0" fillId="0" borderId="66" xfId="0" applyBorder="1" applyAlignment="1">
      <alignment/>
    </xf>
    <xf numFmtId="0" fontId="0" fillId="0" borderId="65" xfId="0" applyBorder="1" applyAlignment="1">
      <alignment/>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vertical="top" wrapText="1"/>
    </xf>
    <xf numFmtId="0" fontId="0" fillId="0" borderId="1" xfId="0" applyFont="1" applyBorder="1" applyAlignment="1">
      <alignment vertical="top" wrapText="1"/>
    </xf>
    <xf numFmtId="0" fontId="8" fillId="0" borderId="1" xfId="0" applyFont="1" applyBorder="1" applyAlignment="1">
      <alignment/>
    </xf>
    <xf numFmtId="0" fontId="7" fillId="0" borderId="1" xfId="0" applyFont="1" applyBorder="1" applyAlignment="1">
      <alignment horizontal="left" wrapText="1"/>
    </xf>
    <xf numFmtId="0" fontId="7" fillId="0" borderId="1" xfId="0" applyFont="1" applyBorder="1" applyAlignment="1">
      <alignment wrapText="1"/>
    </xf>
    <xf numFmtId="0" fontId="8" fillId="0" borderId="1" xfId="0" applyFont="1" applyBorder="1" applyAlignment="1">
      <alignment wrapText="1"/>
    </xf>
    <xf numFmtId="10" fontId="0" fillId="0" borderId="0" xfId="0" applyNumberFormat="1" applyFont="1" applyAlignment="1">
      <alignment/>
    </xf>
    <xf numFmtId="10" fontId="0" fillId="0" borderId="0" xfId="0" applyNumberFormat="1" applyAlignment="1">
      <alignment/>
    </xf>
    <xf numFmtId="0" fontId="2" fillId="3" borderId="0" xfId="0" applyFont="1" applyFill="1" applyAlignment="1">
      <alignment horizontal="center" wrapText="1"/>
    </xf>
    <xf numFmtId="44" fontId="41" fillId="0" borderId="0" xfId="0" applyNumberFormat="1" applyFont="1" applyAlignment="1">
      <alignment vertical="top"/>
    </xf>
    <xf numFmtId="0" fontId="0" fillId="0" borderId="1" xfId="0" applyBorder="1" applyAlignment="1">
      <alignment wrapText="1"/>
    </xf>
    <xf numFmtId="0" fontId="0" fillId="0" borderId="1" xfId="0" applyFont="1" applyBorder="1" applyAlignment="1">
      <alignment wrapText="1"/>
    </xf>
    <xf numFmtId="0" fontId="2" fillId="0" borderId="1" xfId="0" applyFont="1" applyBorder="1" applyAlignment="1">
      <alignment horizontal="right" wrapText="1"/>
    </xf>
    <xf numFmtId="0" fontId="2" fillId="0" borderId="1" xfId="0" applyFont="1" applyFill="1" applyBorder="1" applyAlignment="1">
      <alignment horizontal="right"/>
    </xf>
    <xf numFmtId="0" fontId="2" fillId="0" borderId="1" xfId="0" applyFont="1" applyBorder="1" applyAlignment="1">
      <alignment horizontal="right"/>
    </xf>
    <xf numFmtId="0" fontId="2" fillId="3" borderId="1" xfId="0" applyFont="1" applyFill="1" applyBorder="1" applyAlignment="1" quotePrefix="1">
      <alignment horizontal="center"/>
    </xf>
    <xf numFmtId="0" fontId="2" fillId="0" borderId="1" xfId="0" applyFont="1" applyFill="1" applyBorder="1" applyAlignment="1">
      <alignment horizontal="center"/>
    </xf>
    <xf numFmtId="0" fontId="0" fillId="0" borderId="1" xfId="0" applyFill="1" applyBorder="1" applyAlignment="1" quotePrefix="1">
      <alignment horizontal="center"/>
    </xf>
    <xf numFmtId="44" fontId="0" fillId="2" borderId="1" xfId="17" applyFill="1" applyBorder="1" applyAlignment="1">
      <alignment/>
    </xf>
    <xf numFmtId="44" fontId="0" fillId="0" borderId="1" xfId="17" applyBorder="1" applyAlignment="1">
      <alignment/>
    </xf>
    <xf numFmtId="0" fontId="2" fillId="0" borderId="1" xfId="0" applyFont="1" applyFill="1" applyBorder="1" applyAlignment="1">
      <alignment horizontal="center" vertical="top" wrapText="1"/>
    </xf>
    <xf numFmtId="0" fontId="2" fillId="0" borderId="55" xfId="0" applyFont="1" applyFill="1" applyBorder="1" applyAlignment="1">
      <alignment horizontal="center"/>
    </xf>
    <xf numFmtId="0" fontId="4" fillId="0" borderId="55" xfId="0" applyFont="1" applyFill="1" applyBorder="1" applyAlignment="1">
      <alignment/>
    </xf>
    <xf numFmtId="0" fontId="2" fillId="0" borderId="55" xfId="0" applyFont="1" applyFill="1" applyBorder="1" applyAlignment="1">
      <alignment/>
    </xf>
    <xf numFmtId="44" fontId="0" fillId="2" borderId="55" xfId="17" applyFill="1" applyBorder="1" applyAlignment="1">
      <alignment/>
    </xf>
    <xf numFmtId="44" fontId="0" fillId="0" borderId="55" xfId="17" applyBorder="1" applyAlignment="1">
      <alignment/>
    </xf>
    <xf numFmtId="44" fontId="2" fillId="0" borderId="55" xfId="17" applyFont="1" applyFill="1" applyBorder="1" applyAlignment="1">
      <alignment/>
    </xf>
    <xf numFmtId="0" fontId="6" fillId="0" borderId="15" xfId="0" applyFont="1" applyBorder="1" applyAlignment="1">
      <alignment/>
    </xf>
    <xf numFmtId="0" fontId="6" fillId="0" borderId="55" xfId="0" applyFont="1" applyBorder="1" applyAlignment="1">
      <alignment/>
    </xf>
    <xf numFmtId="42" fontId="2" fillId="0" borderId="1" xfId="0" applyNumberFormat="1" applyFont="1" applyBorder="1" applyAlignment="1">
      <alignment/>
    </xf>
    <xf numFmtId="44" fontId="4" fillId="2" borderId="55" xfId="0" applyNumberFormat="1" applyFont="1" applyFill="1" applyBorder="1" applyAlignment="1">
      <alignment/>
    </xf>
    <xf numFmtId="0" fontId="50" fillId="0" borderId="0" xfId="0" applyFont="1" applyAlignment="1">
      <alignment/>
    </xf>
    <xf numFmtId="44" fontId="0" fillId="2" borderId="1" xfId="17" applyFont="1" applyFill="1" applyBorder="1" applyAlignment="1">
      <alignment/>
    </xf>
    <xf numFmtId="44" fontId="0" fillId="2" borderId="1" xfId="0" applyNumberFormat="1" applyFont="1" applyFill="1" applyBorder="1" applyAlignment="1">
      <alignment/>
    </xf>
    <xf numFmtId="10" fontId="0" fillId="2" borderId="1" xfId="0" applyNumberFormat="1" applyFont="1" applyFill="1" applyBorder="1" applyAlignment="1">
      <alignment/>
    </xf>
    <xf numFmtId="44" fontId="1" fillId="5" borderId="1" xfId="17" applyFont="1" applyFill="1" applyBorder="1" applyAlignment="1">
      <alignment/>
    </xf>
    <xf numFmtId="44" fontId="41" fillId="5" borderId="1" xfId="0" applyNumberFormat="1" applyFont="1" applyFill="1" applyBorder="1" applyAlignment="1">
      <alignment vertical="top"/>
    </xf>
    <xf numFmtId="10" fontId="2" fillId="5" borderId="1" xfId="0" applyNumberFormat="1" applyFont="1" applyFill="1" applyBorder="1" applyAlignment="1">
      <alignment/>
    </xf>
    <xf numFmtId="44" fontId="2" fillId="5" borderId="1" xfId="0" applyNumberFormat="1" applyFont="1" applyFill="1" applyBorder="1" applyAlignment="1">
      <alignment/>
    </xf>
    <xf numFmtId="42" fontId="2" fillId="5" borderId="1" xfId="17" applyNumberFormat="1" applyFont="1" applyFill="1" applyBorder="1" applyAlignment="1">
      <alignment/>
    </xf>
    <xf numFmtId="10" fontId="2" fillId="5" borderId="1" xfId="17" applyNumberFormat="1" applyFont="1" applyFill="1" applyBorder="1" applyAlignment="1">
      <alignment/>
    </xf>
    <xf numFmtId="10" fontId="0" fillId="2" borderId="1" xfId="0" applyNumberFormat="1" applyFill="1" applyBorder="1" applyAlignment="1">
      <alignment/>
    </xf>
    <xf numFmtId="44" fontId="2" fillId="5" borderId="1" xfId="17" applyFont="1" applyFill="1" applyBorder="1" applyAlignment="1">
      <alignment/>
    </xf>
    <xf numFmtId="44" fontId="0" fillId="5" borderId="1" xfId="17" applyFill="1" applyBorder="1" applyAlignment="1">
      <alignment/>
    </xf>
    <xf numFmtId="44" fontId="2" fillId="5" borderId="55" xfId="17" applyFont="1" applyFill="1" applyBorder="1" applyAlignment="1">
      <alignment/>
    </xf>
    <xf numFmtId="0" fontId="0" fillId="5" borderId="1" xfId="0" applyFill="1" applyBorder="1" applyAlignment="1" quotePrefix="1">
      <alignment horizontal="center"/>
    </xf>
    <xf numFmtId="42" fontId="0" fillId="5" borderId="0" xfId="17" applyNumberFormat="1" applyFill="1" applyAlignment="1">
      <alignment/>
    </xf>
    <xf numFmtId="42" fontId="2" fillId="5" borderId="0" xfId="17" applyNumberFormat="1" applyFont="1" applyFill="1" applyAlignment="1">
      <alignment/>
    </xf>
    <xf numFmtId="42" fontId="0" fillId="5" borderId="67" xfId="17" applyNumberFormat="1" applyFill="1" applyBorder="1" applyAlignment="1">
      <alignment/>
    </xf>
    <xf numFmtId="42" fontId="0" fillId="5" borderId="66" xfId="17" applyNumberFormat="1" applyFill="1" applyBorder="1" applyAlignment="1">
      <alignment/>
    </xf>
    <xf numFmtId="44" fontId="0" fillId="5" borderId="0" xfId="17" applyFill="1" applyAlignment="1">
      <alignment/>
    </xf>
    <xf numFmtId="42" fontId="0" fillId="5" borderId="67" xfId="0" applyNumberFormat="1" applyFill="1" applyBorder="1" applyAlignment="1">
      <alignment/>
    </xf>
    <xf numFmtId="42" fontId="0" fillId="5" borderId="1" xfId="17" applyNumberFormat="1" applyFont="1" applyFill="1" applyBorder="1" applyAlignment="1">
      <alignment/>
    </xf>
    <xf numFmtId="8" fontId="0" fillId="2" borderId="1" xfId="0" applyNumberFormat="1" applyFill="1" applyBorder="1" applyAlignment="1">
      <alignment/>
    </xf>
    <xf numFmtId="183" fontId="0" fillId="2" borderId="1" xfId="0" applyNumberFormat="1" applyFill="1" applyBorder="1" applyAlignment="1">
      <alignment/>
    </xf>
    <xf numFmtId="183" fontId="0" fillId="2" borderId="15" xfId="0" applyNumberFormat="1" applyFill="1" applyBorder="1" applyAlignment="1">
      <alignment/>
    </xf>
    <xf numFmtId="183" fontId="0" fillId="2" borderId="17" xfId="0" applyNumberFormat="1" applyFill="1" applyBorder="1" applyAlignment="1">
      <alignment/>
    </xf>
    <xf numFmtId="0" fontId="3" fillId="0" borderId="0" xfId="0" applyFont="1" applyFill="1" applyBorder="1" applyAlignment="1">
      <alignment horizontal="center"/>
    </xf>
    <xf numFmtId="0" fontId="17" fillId="0" borderId="0" xfId="0" applyFont="1" applyBorder="1" applyAlignment="1">
      <alignment horizontal="center" wrapText="1"/>
    </xf>
    <xf numFmtId="0" fontId="17" fillId="0" borderId="64" xfId="0" applyFont="1" applyBorder="1" applyAlignment="1">
      <alignment horizontal="center" wrapText="1"/>
    </xf>
    <xf numFmtId="0" fontId="3" fillId="0" borderId="63" xfId="0" applyFont="1" applyFill="1" applyBorder="1" applyAlignment="1">
      <alignment horizontal="center"/>
    </xf>
    <xf numFmtId="0" fontId="9" fillId="0" borderId="63" xfId="0" applyFont="1" applyBorder="1" applyAlignment="1">
      <alignment horizontal="center"/>
    </xf>
    <xf numFmtId="0" fontId="9" fillId="0" borderId="0" xfId="0" applyFont="1" applyBorder="1" applyAlignment="1">
      <alignment horizontal="center"/>
    </xf>
    <xf numFmtId="0" fontId="9" fillId="0" borderId="64" xfId="0" applyFont="1" applyBorder="1" applyAlignment="1">
      <alignment horizontal="center"/>
    </xf>
    <xf numFmtId="0" fontId="17" fillId="0" borderId="63" xfId="0" applyFont="1" applyBorder="1" applyAlignment="1">
      <alignment horizontal="center"/>
    </xf>
    <xf numFmtId="0" fontId="17" fillId="0" borderId="0" xfId="0" applyFont="1" applyBorder="1" applyAlignment="1">
      <alignment horizontal="center"/>
    </xf>
    <xf numFmtId="0" fontId="17" fillId="0" borderId="64" xfId="0" applyFont="1" applyBorder="1" applyAlignment="1">
      <alignment horizontal="center"/>
    </xf>
    <xf numFmtId="0" fontId="0" fillId="0" borderId="0" xfId="0" applyFont="1" applyBorder="1" applyAlignment="1">
      <alignment horizontal="left"/>
    </xf>
    <xf numFmtId="0" fontId="0" fillId="0" borderId="64" xfId="0" applyFont="1" applyBorder="1" applyAlignment="1">
      <alignment horizontal="left"/>
    </xf>
    <xf numFmtId="0" fontId="3" fillId="0" borderId="0" xfId="0" applyFont="1" applyBorder="1" applyAlignment="1">
      <alignment horizontal="left"/>
    </xf>
    <xf numFmtId="0" fontId="3" fillId="0" borderId="64" xfId="0" applyFont="1" applyBorder="1" applyAlignment="1">
      <alignment horizontal="left"/>
    </xf>
    <xf numFmtId="0" fontId="9" fillId="0" borderId="63" xfId="0" applyFont="1" applyBorder="1" applyAlignment="1">
      <alignment horizontal="center"/>
    </xf>
    <xf numFmtId="0" fontId="9" fillId="0" borderId="0" xfId="0" applyFont="1" applyBorder="1" applyAlignment="1">
      <alignment horizontal="center"/>
    </xf>
    <xf numFmtId="0" fontId="9" fillId="0" borderId="64" xfId="0" applyFont="1" applyBorder="1" applyAlignment="1">
      <alignment horizontal="center"/>
    </xf>
    <xf numFmtId="0" fontId="3" fillId="0" borderId="0" xfId="0" applyFont="1" applyBorder="1" applyAlignment="1">
      <alignment horizontal="left" wrapText="1"/>
    </xf>
    <xf numFmtId="0" fontId="3" fillId="0" borderId="64" xfId="0" applyFont="1" applyBorder="1" applyAlignment="1">
      <alignment horizontal="left" wrapText="1"/>
    </xf>
    <xf numFmtId="0" fontId="17" fillId="0" borderId="63" xfId="0" applyFont="1" applyBorder="1" applyAlignment="1">
      <alignment horizontal="center" wrapText="1"/>
    </xf>
    <xf numFmtId="0" fontId="3" fillId="0" borderId="64" xfId="0" applyFont="1" applyFill="1" applyBorder="1" applyAlignment="1">
      <alignment horizontal="center"/>
    </xf>
    <xf numFmtId="0" fontId="2" fillId="0" borderId="14" xfId="0" applyFont="1" applyBorder="1" applyAlignment="1">
      <alignment horizontal="right"/>
    </xf>
    <xf numFmtId="0" fontId="2" fillId="0" borderId="66" xfId="0" applyFont="1" applyBorder="1" applyAlignment="1">
      <alignment horizontal="right"/>
    </xf>
    <xf numFmtId="0" fontId="2" fillId="0" borderId="65" xfId="0" applyFont="1" applyBorder="1" applyAlignment="1">
      <alignment horizontal="right"/>
    </xf>
    <xf numFmtId="0" fontId="0" fillId="0" borderId="63" xfId="0" applyBorder="1" applyAlignment="1">
      <alignment horizontal="left"/>
    </xf>
    <xf numFmtId="0" fontId="0" fillId="0" borderId="0" xfId="0" applyBorder="1" applyAlignment="1">
      <alignment horizontal="left"/>
    </xf>
    <xf numFmtId="0" fontId="0" fillId="0" borderId="64" xfId="0" applyBorder="1" applyAlignment="1">
      <alignment horizontal="left"/>
    </xf>
    <xf numFmtId="0" fontId="0" fillId="0" borderId="0" xfId="0" applyNumberFormat="1" applyBorder="1" applyAlignment="1">
      <alignment horizontal="left" wrapText="1" readingOrder="1"/>
    </xf>
    <xf numFmtId="0" fontId="0" fillId="0" borderId="0" xfId="0" applyNumberFormat="1" applyBorder="1" applyAlignment="1">
      <alignment horizontal="left" readingOrder="1"/>
    </xf>
    <xf numFmtId="0" fontId="0" fillId="0" borderId="64" xfId="0" applyNumberFormat="1" applyBorder="1" applyAlignment="1">
      <alignment horizontal="left" readingOrder="1"/>
    </xf>
    <xf numFmtId="0" fontId="0" fillId="0" borderId="0" xfId="0" applyBorder="1" applyAlignment="1">
      <alignment wrapText="1"/>
    </xf>
    <xf numFmtId="0" fontId="0" fillId="0" borderId="64" xfId="0" applyBorder="1" applyAlignment="1">
      <alignment wrapText="1"/>
    </xf>
    <xf numFmtId="0" fontId="0" fillId="0" borderId="64" xfId="0" applyNumberFormat="1" applyBorder="1" applyAlignment="1">
      <alignment horizontal="left" wrapText="1" readingOrder="1"/>
    </xf>
    <xf numFmtId="0" fontId="13" fillId="0" borderId="24" xfId="0" applyFont="1" applyBorder="1" applyAlignment="1">
      <alignment horizontal="center"/>
    </xf>
    <xf numFmtId="0" fontId="13" fillId="0" borderId="68" xfId="0" applyFont="1" applyBorder="1" applyAlignment="1">
      <alignment horizontal="center"/>
    </xf>
    <xf numFmtId="0" fontId="13" fillId="0" borderId="69" xfId="0" applyFont="1" applyBorder="1" applyAlignment="1">
      <alignment horizontal="center"/>
    </xf>
    <xf numFmtId="0" fontId="12" fillId="2" borderId="63" xfId="0" applyFont="1" applyFill="1" applyBorder="1" applyAlignment="1">
      <alignment horizontal="center"/>
    </xf>
    <xf numFmtId="0" fontId="12" fillId="2" borderId="0" xfId="0" applyFont="1" applyFill="1" applyBorder="1" applyAlignment="1">
      <alignment horizontal="center"/>
    </xf>
    <xf numFmtId="0" fontId="12" fillId="2" borderId="64" xfId="0" applyFont="1" applyFill="1" applyBorder="1" applyAlignment="1">
      <alignment horizontal="center"/>
    </xf>
    <xf numFmtId="0" fontId="3" fillId="0" borderId="0" xfId="0" applyFont="1" applyBorder="1" applyAlignment="1">
      <alignment horizontal="left" wrapText="1"/>
    </xf>
    <xf numFmtId="0" fontId="2" fillId="3" borderId="24" xfId="0" applyFont="1" applyFill="1" applyBorder="1" applyAlignment="1">
      <alignment horizontal="left"/>
    </xf>
    <xf numFmtId="0" fontId="2" fillId="3" borderId="68" xfId="0" applyFont="1" applyFill="1" applyBorder="1" applyAlignment="1">
      <alignment horizontal="left"/>
    </xf>
    <xf numFmtId="0" fontId="2" fillId="3" borderId="69" xfId="0" applyFont="1" applyFill="1" applyBorder="1" applyAlignment="1">
      <alignment horizontal="left"/>
    </xf>
    <xf numFmtId="0" fontId="2" fillId="0" borderId="63" xfId="0" applyFont="1" applyBorder="1" applyAlignment="1">
      <alignment horizontal="right"/>
    </xf>
    <xf numFmtId="0" fontId="2" fillId="0" borderId="0" xfId="0" applyFont="1" applyBorder="1" applyAlignment="1">
      <alignment horizontal="right"/>
    </xf>
    <xf numFmtId="0" fontId="2" fillId="0" borderId="64" xfId="0" applyFont="1" applyBorder="1" applyAlignment="1">
      <alignment horizontal="right"/>
    </xf>
    <xf numFmtId="0" fontId="33" fillId="0" borderId="0" xfId="0" applyFont="1" applyAlignment="1">
      <alignment horizontal="center"/>
    </xf>
    <xf numFmtId="0" fontId="13" fillId="0" borderId="0" xfId="0" applyFont="1" applyAlignment="1">
      <alignment horizontal="center"/>
    </xf>
    <xf numFmtId="0" fontId="32" fillId="0" borderId="0" xfId="0" applyFont="1" applyFill="1" applyBorder="1" applyAlignment="1">
      <alignment horizontal="center"/>
    </xf>
    <xf numFmtId="0" fontId="0" fillId="0" borderId="0" xfId="0" applyAlignment="1">
      <alignment/>
    </xf>
    <xf numFmtId="0" fontId="33" fillId="0" borderId="70" xfId="0" applyFont="1" applyFill="1" applyBorder="1" applyAlignment="1" applyProtection="1">
      <alignment horizontal="left" vertical="center"/>
      <protection locked="0"/>
    </xf>
    <xf numFmtId="0" fontId="0" fillId="0" borderId="71" xfId="0" applyBorder="1" applyAlignment="1">
      <alignment/>
    </xf>
    <xf numFmtId="0" fontId="2" fillId="0" borderId="72" xfId="0" applyFont="1" applyBorder="1" applyAlignment="1">
      <alignment horizontal="right" vertical="center"/>
    </xf>
    <xf numFmtId="0" fontId="0" fillId="0" borderId="72" xfId="0" applyBorder="1" applyAlignment="1">
      <alignment/>
    </xf>
    <xf numFmtId="176" fontId="36" fillId="0" borderId="1" xfId="0" applyNumberFormat="1" applyFont="1" applyBorder="1" applyAlignment="1" applyProtection="1">
      <alignment horizontal="left" vertical="center"/>
      <protection locked="0"/>
    </xf>
    <xf numFmtId="0" fontId="0" fillId="0" borderId="1" xfId="0" applyBorder="1" applyAlignment="1">
      <alignment/>
    </xf>
    <xf numFmtId="0" fontId="0" fillId="0" borderId="31" xfId="0" applyBorder="1" applyAlignment="1">
      <alignment/>
    </xf>
    <xf numFmtId="0" fontId="0" fillId="0" borderId="0" xfId="0" applyAlignment="1" applyProtection="1">
      <alignment horizontal="left" vertical="top" wrapText="1"/>
      <protection hidden="1"/>
    </xf>
    <xf numFmtId="0" fontId="2" fillId="0" borderId="72" xfId="0" applyFont="1" applyFill="1" applyBorder="1" applyAlignment="1">
      <alignment horizontal="right" vertical="center"/>
    </xf>
    <xf numFmtId="166" fontId="2" fillId="0" borderId="1" xfId="0" applyNumberFormat="1" applyFont="1" applyFill="1" applyBorder="1" applyAlignment="1" applyProtection="1">
      <alignment horizontal="right" vertical="center"/>
      <protection/>
    </xf>
    <xf numFmtId="0" fontId="38" fillId="4" borderId="15" xfId="0" applyFont="1" applyFill="1" applyBorder="1" applyAlignment="1">
      <alignment vertical="top" wrapText="1"/>
    </xf>
    <xf numFmtId="0" fontId="0" fillId="0" borderId="15" xfId="0" applyBorder="1" applyAlignment="1">
      <alignment/>
    </xf>
    <xf numFmtId="0" fontId="38" fillId="0" borderId="55" xfId="0" applyFont="1" applyFill="1" applyBorder="1" applyAlignment="1">
      <alignment vertical="center" wrapText="1"/>
    </xf>
    <xf numFmtId="0" fontId="0" fillId="0" borderId="1" xfId="0" applyFill="1" applyBorder="1" applyAlignment="1">
      <alignment/>
    </xf>
    <xf numFmtId="0" fontId="0" fillId="0" borderId="31" xfId="0" applyFill="1" applyBorder="1" applyAlignment="1">
      <alignment/>
    </xf>
    <xf numFmtId="0" fontId="0" fillId="0" borderId="55" xfId="0" applyFill="1" applyBorder="1" applyAlignment="1">
      <alignment/>
    </xf>
    <xf numFmtId="165" fontId="0" fillId="0" borderId="0" xfId="0" applyNumberFormat="1" applyFont="1" applyFill="1" applyBorder="1" applyAlignment="1" applyProtection="1">
      <alignment horizontal="left" vertical="top" wrapText="1"/>
      <protection hidden="1"/>
    </xf>
    <xf numFmtId="0" fontId="8" fillId="0" borderId="72" xfId="0" applyFont="1" applyFill="1" applyBorder="1" applyAlignment="1">
      <alignment horizontal="right" vertical="center"/>
    </xf>
    <xf numFmtId="0" fontId="0" fillId="0" borderId="32" xfId="0" applyBorder="1" applyAlignment="1">
      <alignment/>
    </xf>
    <xf numFmtId="0" fontId="2" fillId="0" borderId="73" xfId="0" applyFont="1" applyFill="1" applyBorder="1" applyAlignment="1">
      <alignment horizontal="left" vertical="center" wrapText="1"/>
    </xf>
    <xf numFmtId="0" fontId="0" fillId="0" borderId="74" xfId="0" applyBorder="1" applyAlignment="1">
      <alignment wrapText="1"/>
    </xf>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0" fontId="0" fillId="0" borderId="78" xfId="0" applyBorder="1" applyAlignment="1">
      <alignment wrapText="1"/>
    </xf>
    <xf numFmtId="0" fontId="6" fillId="0" borderId="2" xfId="0" applyFont="1" applyFill="1" applyBorder="1" applyAlignment="1" applyProtection="1">
      <alignment horizontal="center" vertical="center" wrapText="1"/>
      <protection hidden="1"/>
    </xf>
    <xf numFmtId="0" fontId="0" fillId="0" borderId="20" xfId="0" applyBorder="1" applyAlignment="1">
      <alignment horizontal="center" vertical="center"/>
    </xf>
    <xf numFmtId="3" fontId="6" fillId="0" borderId="27" xfId="0" applyNumberFormat="1" applyFont="1" applyFill="1" applyBorder="1" applyAlignment="1" applyProtection="1">
      <alignment horizontal="center" vertical="center" wrapText="1"/>
      <protection hidden="1"/>
    </xf>
    <xf numFmtId="0" fontId="32" fillId="0" borderId="79" xfId="0" applyFont="1" applyBorder="1" applyAlignment="1">
      <alignment horizontal="center" vertical="center"/>
    </xf>
    <xf numFmtId="0" fontId="2" fillId="5" borderId="19" xfId="0" applyFont="1" applyFill="1" applyBorder="1" applyAlignment="1" applyProtection="1">
      <alignment horizontal="center" wrapText="1"/>
      <protection hidden="1"/>
    </xf>
    <xf numFmtId="0" fontId="2" fillId="5" borderId="44" xfId="0" applyFont="1" applyFill="1" applyBorder="1" applyAlignment="1" applyProtection="1">
      <alignment horizontal="center" wrapText="1"/>
      <protection hidden="1"/>
    </xf>
    <xf numFmtId="0" fontId="2" fillId="0" borderId="3" xfId="0" applyFont="1" applyBorder="1" applyAlignment="1" applyProtection="1">
      <alignment horizontal="center" wrapText="1"/>
      <protection hidden="1"/>
    </xf>
    <xf numFmtId="0" fontId="2" fillId="0" borderId="27" xfId="0" applyFont="1" applyBorder="1" applyAlignment="1" applyProtection="1">
      <alignment horizontal="center" wrapText="1"/>
      <protection hidden="1"/>
    </xf>
    <xf numFmtId="0" fontId="2" fillId="7" borderId="19" xfId="0" applyFont="1" applyFill="1" applyBorder="1" applyAlignment="1" applyProtection="1">
      <alignment horizontal="center" wrapText="1"/>
      <protection hidden="1"/>
    </xf>
    <xf numFmtId="0" fontId="2" fillId="7" borderId="44"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19" xfId="0" applyFont="1" applyFill="1" applyBorder="1" applyAlignment="1" applyProtection="1">
      <alignment horizontal="center" wrapText="1"/>
      <protection hidden="1"/>
    </xf>
    <xf numFmtId="0" fontId="2" fillId="0" borderId="45" xfId="0" applyFont="1" applyFill="1" applyBorder="1" applyAlignment="1" applyProtection="1">
      <alignment horizontal="center" wrapText="1"/>
      <protection hidden="1"/>
    </xf>
    <xf numFmtId="0" fontId="2" fillId="0" borderId="44" xfId="0" applyFont="1" applyFill="1" applyBorder="1" applyAlignment="1" applyProtection="1">
      <alignment horizontal="center" wrapText="1"/>
      <protection hidden="1"/>
    </xf>
    <xf numFmtId="0" fontId="0" fillId="0" borderId="44" xfId="0" applyBorder="1" applyAlignment="1" applyProtection="1">
      <alignment horizontal="center" wrapText="1"/>
      <protection hidden="1"/>
    </xf>
    <xf numFmtId="0" fontId="32" fillId="0" borderId="0" xfId="0" applyFont="1" applyFill="1" applyBorder="1" applyAlignment="1" applyProtection="1">
      <alignment horizontal="left" vertical="top" wrapText="1"/>
      <protection hidden="1"/>
    </xf>
    <xf numFmtId="0" fontId="25" fillId="0" borderId="34" xfId="0" applyFont="1" applyFill="1" applyBorder="1" applyAlignment="1" applyProtection="1">
      <alignment horizontal="center" vertical="center"/>
      <protection hidden="1"/>
    </xf>
    <xf numFmtId="0" fontId="0" fillId="0" borderId="80" xfId="0" applyBorder="1" applyAlignment="1">
      <alignment horizontal="center" vertical="center"/>
    </xf>
    <xf numFmtId="0" fontId="36" fillId="0" borderId="34" xfId="0" applyFont="1" applyFill="1" applyBorder="1" applyAlignment="1" applyProtection="1">
      <alignment horizontal="left" vertical="center" wrapText="1" indent="1"/>
      <protection hidden="1"/>
    </xf>
    <xf numFmtId="0" fontId="0" fillId="0" borderId="35" xfId="0" applyBorder="1" applyAlignment="1">
      <alignment horizontal="left" vertical="center" wrapText="1" indent="1"/>
    </xf>
    <xf numFmtId="0" fontId="0" fillId="0" borderId="80" xfId="0" applyBorder="1" applyAlignment="1">
      <alignment horizontal="left" vertical="center" wrapText="1" indent="1"/>
    </xf>
    <xf numFmtId="0" fontId="0" fillId="0" borderId="74" xfId="0" applyBorder="1" applyAlignment="1">
      <alignment horizontal="center" vertical="center"/>
    </xf>
    <xf numFmtId="0" fontId="0" fillId="0" borderId="74" xfId="0" applyBorder="1" applyAlignment="1">
      <alignment/>
    </xf>
    <xf numFmtId="0" fontId="6" fillId="0" borderId="24" xfId="0" applyFont="1" applyBorder="1" applyAlignment="1">
      <alignment horizontal="center"/>
    </xf>
    <xf numFmtId="0" fontId="6" fillId="0" borderId="69" xfId="0" applyFont="1" applyBorder="1" applyAlignment="1">
      <alignment horizontal="center"/>
    </xf>
    <xf numFmtId="0" fontId="6" fillId="0" borderId="14" xfId="0" applyFont="1" applyBorder="1" applyAlignment="1">
      <alignment horizontal="left"/>
    </xf>
    <xf numFmtId="0" fontId="6" fillId="0" borderId="65" xfId="0" applyFont="1" applyBorder="1" applyAlignment="1">
      <alignment horizontal="left"/>
    </xf>
    <xf numFmtId="0" fontId="6" fillId="0" borderId="15" xfId="0" applyFont="1" applyBorder="1" applyAlignment="1">
      <alignment horizontal="left"/>
    </xf>
    <xf numFmtId="0" fontId="6" fillId="0" borderId="55" xfId="0" applyFont="1" applyBorder="1" applyAlignment="1">
      <alignment horizontal="left"/>
    </xf>
    <xf numFmtId="49" fontId="2" fillId="3" borderId="15" xfId="0" applyNumberFormat="1" applyFont="1" applyFill="1" applyBorder="1" applyAlignment="1">
      <alignment horizontal="left"/>
    </xf>
    <xf numFmtId="49" fontId="2" fillId="3" borderId="55" xfId="0" applyNumberFormat="1" applyFont="1" applyFill="1" applyBorder="1" applyAlignment="1">
      <alignment horizontal="left"/>
    </xf>
    <xf numFmtId="0" fontId="2" fillId="3" borderId="15" xfId="0" applyFont="1" applyFill="1" applyBorder="1" applyAlignment="1">
      <alignment horizontal="left"/>
    </xf>
    <xf numFmtId="0" fontId="2" fillId="3" borderId="55" xfId="0" applyFont="1" applyFill="1" applyBorder="1" applyAlignment="1">
      <alignment horizontal="left"/>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9">
    <dxf>
      <fill>
        <patternFill>
          <bgColor rgb="FFFF0000"/>
        </patternFill>
      </fill>
      <border/>
    </dxf>
    <dxf>
      <fill>
        <patternFill patternType="lightVertical">
          <bgColor rgb="FFFF0000"/>
        </patternFill>
      </fill>
      <border/>
    </dxf>
    <dxf>
      <fill>
        <patternFill patternType="lightVertical">
          <bgColor rgb="FFFF99CC"/>
        </patternFill>
      </fill>
      <border/>
    </dxf>
    <dxf>
      <fill>
        <patternFill>
          <bgColor rgb="FFFFFF99"/>
        </patternFill>
      </fill>
      <border>
        <left style="thin">
          <color rgb="FF000000"/>
        </left>
        <right style="thin">
          <color rgb="FF000000"/>
        </right>
        <top style="thin"/>
        <bottom style="thin">
          <color rgb="FF000000"/>
        </bottom>
      </border>
    </dxf>
    <dxf>
      <fill>
        <patternFill>
          <bgColor rgb="FFFF99CC"/>
        </patternFill>
      </fill>
      <border/>
    </dxf>
    <dxf>
      <fill>
        <patternFill>
          <bgColor rgb="FFFFFF00"/>
        </patternFill>
      </fill>
      <border/>
    </dxf>
    <dxf>
      <fill>
        <patternFill>
          <bgColor rgb="FFFF99CC"/>
        </patternFill>
      </fill>
      <border>
        <left style="thin">
          <color rgb="FF000000"/>
        </left>
        <right style="thin">
          <color rgb="FF000000"/>
        </right>
        <top style="thin"/>
        <bottom style="thin">
          <color rgb="FF000000"/>
        </bottom>
      </border>
    </dxf>
    <dxf>
      <fill>
        <patternFill patternType="gray0625">
          <bgColor rgb="FFFF9900"/>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Graph 4: Cumulative Surplus/Deficit</a:t>
            </a:r>
          </a:p>
        </c:rich>
      </c:tx>
      <c:layout/>
      <c:spPr>
        <a:noFill/>
        <a:ln>
          <a:noFill/>
        </a:ln>
      </c:spPr>
    </c:title>
    <c:plotArea>
      <c:layout>
        <c:manualLayout>
          <c:xMode val="edge"/>
          <c:yMode val="edge"/>
          <c:x val="0.08475"/>
          <c:y val="0.18275"/>
          <c:w val="0.84725"/>
          <c:h val="0.7185"/>
        </c:manualLayout>
      </c:layout>
      <c:barChart>
        <c:barDir val="col"/>
        <c:grouping val="clustered"/>
        <c:varyColors val="1"/>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val>
            <c:numRef>
              <c:f>('BUDGET PROJECTIONS'!$F$76,'BUDGET PROJECTIONS'!$H$76:$L$76)</c:f>
              <c:numCache>
                <c:ptCount val="6"/>
                <c:pt idx="0">
                  <c:v>0</c:v>
                </c:pt>
                <c:pt idx="1">
                  <c:v>0</c:v>
                </c:pt>
                <c:pt idx="2">
                  <c:v>0</c:v>
                </c:pt>
                <c:pt idx="3">
                  <c:v>0</c:v>
                </c:pt>
                <c:pt idx="4">
                  <c:v>0</c:v>
                </c:pt>
                <c:pt idx="5">
                  <c:v>0</c:v>
                </c:pt>
              </c:numCache>
            </c:numRef>
          </c:val>
        </c:ser>
        <c:axId val="50557105"/>
        <c:axId val="52360762"/>
      </c:barChart>
      <c:catAx>
        <c:axId val="50557105"/>
        <c:scaling>
          <c:orientation val="minMax"/>
        </c:scaling>
        <c:axPos val="b"/>
        <c:title>
          <c:tx>
            <c:rich>
              <a:bodyPr vert="horz" rot="0" anchor="ctr"/>
              <a:lstStyle/>
              <a:p>
                <a:pPr algn="ctr">
                  <a:defRPr/>
                </a:pPr>
                <a:r>
                  <a:rPr lang="en-US" cap="none" sz="1675" b="1" i="0" u="none" baseline="0">
                    <a:latin typeface="Arial"/>
                    <a:ea typeface="Arial"/>
                    <a:cs typeface="Arial"/>
                  </a:rPr>
                  <a:t>Year</a:t>
                </a:r>
              </a:p>
            </c:rich>
          </c:tx>
          <c:layout/>
          <c:overlay val="0"/>
          <c:spPr>
            <a:noFill/>
            <a:ln>
              <a:noFill/>
            </a:ln>
          </c:spPr>
        </c:title>
        <c:delete val="0"/>
        <c:numFmt formatCode="General" sourceLinked="0"/>
        <c:majorTickMark val="cross"/>
        <c:minorTickMark val="none"/>
        <c:tickLblPos val="low"/>
        <c:crossAx val="52360762"/>
        <c:crosses val="autoZero"/>
        <c:auto val="0"/>
        <c:lblOffset val="100"/>
        <c:noMultiLvlLbl val="0"/>
      </c:catAx>
      <c:valAx>
        <c:axId val="52360762"/>
        <c:scaling>
          <c:orientation val="minMax"/>
          <c:max val="10000"/>
        </c:scaling>
        <c:axPos val="l"/>
        <c:title>
          <c:tx>
            <c:rich>
              <a:bodyPr vert="horz" rot="-5400000" anchor="ctr"/>
              <a:lstStyle/>
              <a:p>
                <a:pPr algn="ctr">
                  <a:defRPr/>
                </a:pPr>
                <a:r>
                  <a:rPr lang="en-US" cap="none" sz="1675" b="1" i="0" u="none" baseline="0">
                    <a:latin typeface="Arial"/>
                    <a:ea typeface="Arial"/>
                    <a:cs typeface="Arial"/>
                  </a:rPr>
                  <a:t>Cumulative Deficit/Surplus</a:t>
                </a:r>
              </a:p>
            </c:rich>
          </c:tx>
          <c:layout/>
          <c:overlay val="0"/>
          <c:spPr>
            <a:noFill/>
            <a:ln>
              <a:noFill/>
            </a:ln>
          </c:spPr>
        </c:title>
        <c:majorGridlines/>
        <c:delete val="0"/>
        <c:numFmt formatCode="&quot;$&quot;#,##0_);[Red]\(&quot;$&quot;#,##0\)" sourceLinked="0"/>
        <c:majorTickMark val="out"/>
        <c:minorTickMark val="none"/>
        <c:tickLblPos val="nextTo"/>
        <c:crossAx val="5055710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Graph 2: Total Cost of Operations Vs. Revenues</a:t>
            </a:r>
          </a:p>
        </c:rich>
      </c:tx>
      <c:layout/>
      <c:spPr>
        <a:noFill/>
        <a:ln>
          <a:noFill/>
        </a:ln>
      </c:spPr>
    </c:title>
    <c:view3D>
      <c:rotX val="15"/>
      <c:rotY val="20"/>
      <c:depthPercent val="100"/>
      <c:rAngAx val="1"/>
    </c:view3D>
    <c:plotArea>
      <c:layout>
        <c:manualLayout>
          <c:xMode val="edge"/>
          <c:yMode val="edge"/>
          <c:x val="0.01225"/>
          <c:y val="0.16075"/>
          <c:w val="0.7815"/>
          <c:h val="0.817"/>
        </c:manualLayout>
      </c:layout>
      <c:bar3DChart>
        <c:barDir val="col"/>
        <c:grouping val="clustered"/>
        <c:varyColors val="0"/>
        <c:ser>
          <c:idx val="0"/>
          <c:order val="0"/>
          <c:tx>
            <c:v>Expenditures</c:v>
          </c:tx>
          <c:invertIfNegative val="0"/>
          <c:extLst>
            <c:ext xmlns:c14="http://schemas.microsoft.com/office/drawing/2007/8/2/chart" uri="{6F2FDCE9-48DA-4B69-8628-5D25D57E5C99}">
              <c14:invertSolidFillFmt>
                <c14:spPr>
                  <a:solidFill>
                    <a:srgbClr val="000000"/>
                  </a:solidFill>
                </c14:spPr>
              </c14:invertSolidFillFmt>
            </c:ext>
          </c:extLst>
          <c:val>
            <c:numRef>
              <c:f>('BUDGET PROJECTIONS'!$F$48,'BUDGET PROJECTIONS'!$H$48:$L$48)</c:f>
              <c:numCache>
                <c:ptCount val="6"/>
                <c:pt idx="0">
                  <c:v>0</c:v>
                </c:pt>
                <c:pt idx="1">
                  <c:v>0</c:v>
                </c:pt>
                <c:pt idx="2">
                  <c:v>0</c:v>
                </c:pt>
                <c:pt idx="3">
                  <c:v>0</c:v>
                </c:pt>
                <c:pt idx="4">
                  <c:v>0</c:v>
                </c:pt>
                <c:pt idx="5">
                  <c:v>0</c:v>
                </c:pt>
              </c:numCache>
            </c:numRef>
          </c:val>
          <c:shape val="box"/>
        </c:ser>
        <c:ser>
          <c:idx val="1"/>
          <c:order val="1"/>
          <c:tx>
            <c:v>Revenues</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('BUDGET PROJECTIONS'!$F$71,'BUDGET PROJECTIONS'!$H$71:$L$71)</c:f>
              <c:numCache>
                <c:ptCount val="6"/>
                <c:pt idx="0">
                  <c:v>0</c:v>
                </c:pt>
                <c:pt idx="1">
                  <c:v>0</c:v>
                </c:pt>
                <c:pt idx="2">
                  <c:v>0</c:v>
                </c:pt>
                <c:pt idx="3">
                  <c:v>0</c:v>
                </c:pt>
                <c:pt idx="4">
                  <c:v>0</c:v>
                </c:pt>
                <c:pt idx="5">
                  <c:v>0</c:v>
                </c:pt>
              </c:numCache>
            </c:numRef>
          </c:val>
          <c:shape val="box"/>
        </c:ser>
        <c:shape val="box"/>
        <c:axId val="1484811"/>
        <c:axId val="13363300"/>
      </c:bar3DChart>
      <c:catAx>
        <c:axId val="1484811"/>
        <c:scaling>
          <c:orientation val="minMax"/>
        </c:scaling>
        <c:axPos val="b"/>
        <c:title>
          <c:tx>
            <c:rich>
              <a:bodyPr vert="horz" rot="0" anchor="ctr"/>
              <a:lstStyle/>
              <a:p>
                <a:pPr algn="ctr">
                  <a:defRPr/>
                </a:pPr>
                <a:r>
                  <a:rPr lang="en-US" cap="none" sz="16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low"/>
        <c:crossAx val="13363300"/>
        <c:crosses val="autoZero"/>
        <c:auto val="1"/>
        <c:lblOffset val="100"/>
        <c:noMultiLvlLbl val="0"/>
      </c:catAx>
      <c:valAx>
        <c:axId val="13363300"/>
        <c:scaling>
          <c:orientation val="minMax"/>
        </c:scaling>
        <c:axPos val="l"/>
        <c:majorGridlines/>
        <c:delete val="0"/>
        <c:numFmt formatCode="General" sourceLinked="1"/>
        <c:majorTickMark val="out"/>
        <c:minorTickMark val="none"/>
        <c:tickLblPos val="nextTo"/>
        <c:crossAx val="1484811"/>
        <c:crossesAt val="1"/>
        <c:crossBetween val="between"/>
        <c:dispUnits/>
      </c:valAx>
      <c:dTable>
        <c:showHorzBorder val="1"/>
        <c:showVertBorder val="1"/>
        <c:showOutline val="1"/>
        <c:showKeys val="1"/>
        <c:txPr>
          <a:bodyPr vert="horz" rot="0"/>
          <a:lstStyle/>
          <a:p>
            <a:pPr>
              <a:defRPr lang="en-US" cap="none" sz="1000" b="0" i="0" u="none" baseline="0">
                <a:latin typeface="Arial"/>
                <a:ea typeface="Arial"/>
                <a:cs typeface="Arial"/>
              </a:defRPr>
            </a:pPr>
          </a:p>
        </c:txPr>
      </c:dTable>
      <c:spPr>
        <a:noFill/>
        <a:ln>
          <a:noFill/>
        </a:ln>
      </c:spPr>
    </c:plotArea>
    <c:legend>
      <c:legendPos val="r"/>
      <c:layout>
        <c:manualLayout>
          <c:xMode val="edge"/>
          <c:yMode val="edge"/>
          <c:x val="0.7605"/>
          <c:y val="0.274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latin typeface="Arial"/>
                <a:ea typeface="Arial"/>
                <a:cs typeface="Arial"/>
              </a:rPr>
              <a:t>Graph 3: Total Cost of Operations Vs. 
Operating &amp; Non-Operating Revenue</a:t>
            </a:r>
          </a:p>
        </c:rich>
      </c:tx>
      <c:layout/>
      <c:spPr>
        <a:noFill/>
        <a:ln>
          <a:noFill/>
        </a:ln>
      </c:spPr>
    </c:title>
    <c:plotArea>
      <c:layout/>
      <c:barChart>
        <c:barDir val="col"/>
        <c:grouping val="stacked"/>
        <c:varyColors val="0"/>
        <c:ser>
          <c:idx val="1"/>
          <c:order val="0"/>
          <c:tx>
            <c:v>Operating Revenue</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('BUDGET PROJECTIONS'!$F$58,'BUDGET PROJECTIONS'!$H$58:$L$58)</c:f>
              <c:numCache>
                <c:ptCount val="6"/>
                <c:pt idx="0">
                  <c:v>0</c:v>
                </c:pt>
                <c:pt idx="1">
                  <c:v>0</c:v>
                </c:pt>
                <c:pt idx="2">
                  <c:v>0</c:v>
                </c:pt>
                <c:pt idx="3">
                  <c:v>0</c:v>
                </c:pt>
                <c:pt idx="4">
                  <c:v>0</c:v>
                </c:pt>
                <c:pt idx="5">
                  <c:v>0</c:v>
                </c:pt>
              </c:numCache>
            </c:numRef>
          </c:val>
        </c:ser>
        <c:ser>
          <c:idx val="0"/>
          <c:order val="1"/>
          <c:tx>
            <c:v>Non-operating Revenue</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('BUDGET PROJECTIONS'!$F$67,'BUDGET PROJECTIONS'!$H$67:$L$67)</c:f>
              <c:numCache>
                <c:ptCount val="6"/>
                <c:pt idx="0">
                  <c:v>0</c:v>
                </c:pt>
                <c:pt idx="1">
                  <c:v>0</c:v>
                </c:pt>
                <c:pt idx="2">
                  <c:v>0</c:v>
                </c:pt>
                <c:pt idx="3">
                  <c:v>0</c:v>
                </c:pt>
                <c:pt idx="4">
                  <c:v>0</c:v>
                </c:pt>
                <c:pt idx="5">
                  <c:v>0</c:v>
                </c:pt>
              </c:numCache>
            </c:numRef>
          </c:val>
        </c:ser>
        <c:overlap val="100"/>
        <c:axId val="53160837"/>
        <c:axId val="8685486"/>
      </c:barChart>
      <c:lineChart>
        <c:grouping val="standard"/>
        <c:varyColors val="0"/>
        <c:ser>
          <c:idx val="2"/>
          <c:order val="2"/>
          <c:tx>
            <c:v>Total Cost of Operations</c:v>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99"/>
              </a:solidFill>
              <a:ln>
                <a:solidFill>
                  <a:srgbClr val="000000"/>
                </a:solidFill>
              </a:ln>
            </c:spPr>
          </c:marker>
          <c:val>
            <c:numRef>
              <c:f>('BUDGET PROJECTIONS'!$F$48,'BUDGET PROJECTIONS'!$H$48:$L$48)</c:f>
              <c:numCache>
                <c:ptCount val="6"/>
                <c:pt idx="0">
                  <c:v>0</c:v>
                </c:pt>
                <c:pt idx="1">
                  <c:v>0</c:v>
                </c:pt>
                <c:pt idx="2">
                  <c:v>0</c:v>
                </c:pt>
                <c:pt idx="3">
                  <c:v>0</c:v>
                </c:pt>
                <c:pt idx="4">
                  <c:v>0</c:v>
                </c:pt>
                <c:pt idx="5">
                  <c:v>0</c:v>
                </c:pt>
              </c:numCache>
            </c:numRef>
          </c:val>
          <c:smooth val="0"/>
        </c:ser>
        <c:axId val="53160837"/>
        <c:axId val="8685486"/>
      </c:lineChart>
      <c:catAx>
        <c:axId val="53160837"/>
        <c:scaling>
          <c:orientation val="minMax"/>
        </c:scaling>
        <c:axPos val="b"/>
        <c:title>
          <c:tx>
            <c:rich>
              <a:bodyPr vert="horz" rot="0" anchor="ctr"/>
              <a:lstStyle/>
              <a:p>
                <a:pPr algn="ctr">
                  <a:defRPr/>
                </a:pPr>
                <a:r>
                  <a:rPr lang="en-US" cap="none" sz="17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8685486"/>
        <c:crosses val="autoZero"/>
        <c:auto val="1"/>
        <c:lblOffset val="100"/>
        <c:noMultiLvlLbl val="0"/>
      </c:catAx>
      <c:valAx>
        <c:axId val="8685486"/>
        <c:scaling>
          <c:orientation val="minMax"/>
        </c:scaling>
        <c:axPos val="l"/>
        <c:majorGridlines/>
        <c:delete val="0"/>
        <c:numFmt formatCode="General" sourceLinked="1"/>
        <c:majorTickMark val="out"/>
        <c:minorTickMark val="none"/>
        <c:tickLblPos val="nextTo"/>
        <c:txPr>
          <a:bodyPr/>
          <a:lstStyle/>
          <a:p>
            <a:pPr>
              <a:defRPr lang="en-US" cap="none" sz="1300" b="0" i="0" u="none" baseline="0">
                <a:latin typeface="Arial"/>
                <a:ea typeface="Arial"/>
                <a:cs typeface="Arial"/>
              </a:defRPr>
            </a:pPr>
          </a:p>
        </c:txPr>
        <c:crossAx val="53160837"/>
        <c:crossesAt val="1"/>
        <c:crossBetween val="between"/>
        <c:dispUnits/>
        <c:majorUnit val="10000"/>
      </c:valAx>
      <c:dTable>
        <c:showHorzBorder val="1"/>
        <c:showVertBorder val="1"/>
        <c:showOutline val="1"/>
        <c:showKeys val="1"/>
        <c:txPr>
          <a:bodyPr vert="horz" rot="0"/>
          <a:lstStyle/>
          <a:p>
            <a:pPr>
              <a:defRPr lang="en-US" cap="none" sz="1150" b="0" i="0" u="none" baseline="0">
                <a:latin typeface="Arial"/>
                <a:ea typeface="Arial"/>
                <a:cs typeface="Arial"/>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Graph 3:  Total Cost of Operations Vs. Operating and Non-operating Revenues</a:t>
            </a:r>
          </a:p>
        </c:rich>
      </c:tx>
      <c:layout/>
      <c:spPr>
        <a:noFill/>
        <a:ln>
          <a:noFill/>
        </a:ln>
      </c:spPr>
    </c:title>
    <c:plotArea>
      <c:layout/>
      <c:areaChart>
        <c:grouping val="stacked"/>
        <c:varyColors val="0"/>
        <c:ser>
          <c:idx val="0"/>
          <c:order val="0"/>
          <c:tx>
            <c:v>Operating Revenue</c:v>
          </c:tx>
          <c:extLst>
            <c:ext xmlns:c14="http://schemas.microsoft.com/office/drawing/2007/8/2/chart" uri="{6F2FDCE9-48DA-4B69-8628-5D25D57E5C99}">
              <c14:invertSolidFillFmt>
                <c14:spPr>
                  <a:solidFill>
                    <a:srgbClr val="000000"/>
                  </a:solidFill>
                </c14:spPr>
              </c14:invertSolidFillFmt>
            </c:ext>
          </c:extLst>
          <c:val>
            <c:numRef>
              <c:f>('BUDGET PROJECTIONS'!$F$58,'BUDGET PROJECTIONS'!$H$58:$L$58)</c:f>
              <c:numCache>
                <c:ptCount val="6"/>
                <c:pt idx="0">
                  <c:v>0</c:v>
                </c:pt>
                <c:pt idx="1">
                  <c:v>0</c:v>
                </c:pt>
                <c:pt idx="2">
                  <c:v>0</c:v>
                </c:pt>
                <c:pt idx="3">
                  <c:v>0</c:v>
                </c:pt>
                <c:pt idx="4">
                  <c:v>0</c:v>
                </c:pt>
                <c:pt idx="5">
                  <c:v>0</c:v>
                </c:pt>
              </c:numCache>
            </c:numRef>
          </c:val>
        </c:ser>
        <c:ser>
          <c:idx val="1"/>
          <c:order val="1"/>
          <c:tx>
            <c:v>Non-operating Revenue</c:v>
          </c:tx>
          <c:extLst>
            <c:ext xmlns:c14="http://schemas.microsoft.com/office/drawing/2007/8/2/chart" uri="{6F2FDCE9-48DA-4B69-8628-5D25D57E5C99}">
              <c14:invertSolidFillFmt>
                <c14:spPr>
                  <a:solidFill>
                    <a:srgbClr val="000000"/>
                  </a:solidFill>
                </c14:spPr>
              </c14:invertSolidFillFmt>
            </c:ext>
          </c:extLst>
          <c:val>
            <c:numRef>
              <c:f>('BUDGET PROJECTIONS'!$F$67,'BUDGET PROJECTIONS'!$H$67:$L$67)</c:f>
              <c:numCache>
                <c:ptCount val="6"/>
                <c:pt idx="0">
                  <c:v>0</c:v>
                </c:pt>
                <c:pt idx="1">
                  <c:v>0</c:v>
                </c:pt>
                <c:pt idx="2">
                  <c:v>0</c:v>
                </c:pt>
                <c:pt idx="3">
                  <c:v>0</c:v>
                </c:pt>
                <c:pt idx="4">
                  <c:v>0</c:v>
                </c:pt>
                <c:pt idx="5">
                  <c:v>0</c:v>
                </c:pt>
              </c:numCache>
            </c:numRef>
          </c:val>
        </c:ser>
        <c:axId val="11060511"/>
        <c:axId val="32435736"/>
      </c:areaChart>
      <c:barChart>
        <c:barDir val="col"/>
        <c:grouping val="clustered"/>
        <c:varyColors val="0"/>
        <c:ser>
          <c:idx val="2"/>
          <c:order val="2"/>
          <c:tx>
            <c:v>Total Cost of Operations</c:v>
          </c:tx>
          <c:invertIfNegative val="0"/>
          <c:extLst>
            <c:ext xmlns:c14="http://schemas.microsoft.com/office/drawing/2007/8/2/chart" uri="{6F2FDCE9-48DA-4B69-8628-5D25D57E5C99}">
              <c14:invertSolidFillFmt>
                <c14:spPr>
                  <a:solidFill>
                    <a:srgbClr val="000000"/>
                  </a:solidFill>
                </c14:spPr>
              </c14:invertSolidFillFmt>
            </c:ext>
          </c:extLst>
          <c:val>
            <c:numRef>
              <c:f>('BUDGET PROJECTIONS'!$F$48,'BUDGET PROJECTIONS'!$H$48:$L$48)</c:f>
              <c:numCache>
                <c:ptCount val="6"/>
                <c:pt idx="0">
                  <c:v>0</c:v>
                </c:pt>
                <c:pt idx="1">
                  <c:v>0</c:v>
                </c:pt>
                <c:pt idx="2">
                  <c:v>0</c:v>
                </c:pt>
                <c:pt idx="3">
                  <c:v>0</c:v>
                </c:pt>
                <c:pt idx="4">
                  <c:v>0</c:v>
                </c:pt>
                <c:pt idx="5">
                  <c:v>0</c:v>
                </c:pt>
              </c:numCache>
            </c:numRef>
          </c:val>
        </c:ser>
        <c:axId val="23486169"/>
        <c:axId val="10048930"/>
      </c:barChart>
      <c:catAx>
        <c:axId val="11060511"/>
        <c:scaling>
          <c:orientation val="minMax"/>
        </c:scaling>
        <c:axPos val="b"/>
        <c:delete val="0"/>
        <c:numFmt formatCode="General" sourceLinked="1"/>
        <c:majorTickMark val="in"/>
        <c:minorTickMark val="none"/>
        <c:tickLblPos val="nextTo"/>
        <c:crossAx val="32435736"/>
        <c:crosses val="autoZero"/>
        <c:auto val="0"/>
        <c:lblOffset val="100"/>
        <c:tickLblSkip val="1"/>
        <c:noMultiLvlLbl val="0"/>
      </c:catAx>
      <c:valAx>
        <c:axId val="32435736"/>
        <c:scaling>
          <c:orientation val="minMax"/>
        </c:scaling>
        <c:axPos val="l"/>
        <c:delete val="0"/>
        <c:numFmt formatCode="General" sourceLinked="1"/>
        <c:majorTickMark val="in"/>
        <c:minorTickMark val="none"/>
        <c:tickLblPos val="nextTo"/>
        <c:crossAx val="11060511"/>
        <c:crossesAt val="1"/>
        <c:crossBetween val="between"/>
        <c:dispUnits/>
        <c:majorUnit val="20000"/>
      </c:valAx>
      <c:catAx>
        <c:axId val="23486169"/>
        <c:scaling>
          <c:orientation val="minMax"/>
        </c:scaling>
        <c:axPos val="b"/>
        <c:delete val="1"/>
        <c:majorTickMark val="in"/>
        <c:minorTickMark val="none"/>
        <c:tickLblPos val="nextTo"/>
        <c:crossAx val="10048930"/>
        <c:crosses val="autoZero"/>
        <c:auto val="0"/>
        <c:lblOffset val="100"/>
        <c:tickLblSkip val="1"/>
        <c:noMultiLvlLbl val="0"/>
      </c:catAx>
      <c:valAx>
        <c:axId val="10048930"/>
        <c:scaling>
          <c:orientation val="minMax"/>
        </c:scaling>
        <c:axPos val="l"/>
        <c:delete val="1"/>
        <c:majorTickMark val="in"/>
        <c:minorTickMark val="none"/>
        <c:tickLblPos val="nextTo"/>
        <c:crossAx val="23486169"/>
        <c:crossesAt val="1"/>
        <c:crossBetween val="between"/>
        <c:dispUnits/>
      </c:valAx>
      <c:dTable>
        <c:showHorzBorder val="1"/>
        <c:showVertBorder val="1"/>
        <c:showOutline val="1"/>
        <c:showKeys val="1"/>
      </c:dTable>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latin typeface="Arial"/>
                <a:ea typeface="Arial"/>
                <a:cs typeface="Arial"/>
              </a:rPr>
              <a:t>Graph 1:  Total Cost of Operations 
Projected for Next Year</a:t>
            </a:r>
          </a:p>
        </c:rich>
      </c:tx>
      <c:layout/>
      <c:spPr>
        <a:noFill/>
        <a:ln>
          <a:noFill/>
        </a:ln>
      </c:spPr>
    </c:title>
    <c:view3D>
      <c:rotX val="60"/>
      <c:hPercent val="100"/>
      <c:rotY val="350"/>
      <c:depthPercent val="100"/>
      <c:rAngAx val="1"/>
    </c:view3D>
    <c:plotArea>
      <c:layout/>
      <c:pie3DChart>
        <c:varyColors val="1"/>
        <c:ser>
          <c:idx val="0"/>
          <c:order val="0"/>
          <c:tx>
            <c:v>Operating Expenses</c:v>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550" b="0" i="0" u="none" baseline="0">
                        <a:latin typeface="Arial"/>
                        <a:ea typeface="Arial"/>
                        <a:cs typeface="Arial"/>
                      </a:rPr>
                      <a:t>Operating Expenses,  $50,585 , 88%</a:t>
                    </a:r>
                  </a:p>
                </c:rich>
              </c:tx>
              <c:numFmt formatCode="General" sourceLinked="1"/>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1550" b="0" i="0" u="none" baseline="0">
                        <a:latin typeface="Arial"/>
                        <a:ea typeface="Arial"/>
                        <a:cs typeface="Arial"/>
                      </a:rPr>
                      <a:t>Debt Service Requirement,  $5,000 , 9%</a:t>
                    </a:r>
                  </a:p>
                </c:rich>
              </c:tx>
              <c:numFmt formatCode="General" sourceLinked="1"/>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1550" b="0" i="0" u="none" baseline="0">
                        <a:latin typeface="Arial"/>
                        <a:ea typeface="Arial"/>
                        <a:cs typeface="Arial"/>
                      </a:rPr>
                      <a:t>Reserve Contribution,  $1,850 , 3%</a:t>
                    </a:r>
                  </a:p>
                </c:rich>
              </c:tx>
              <c:numFmt formatCode="General" sourceLinked="1"/>
              <c:showLegendKey val="0"/>
              <c:showVal val="1"/>
              <c:showBubbleSize val="0"/>
              <c:showCatName val="1"/>
              <c:showSerName val="0"/>
              <c:showPercent val="1"/>
            </c:dLbl>
            <c:numFmt formatCode="0%" sourceLinked="0"/>
            <c:showLegendKey val="0"/>
            <c:showVal val="1"/>
            <c:showBubbleSize val="0"/>
            <c:showCatName val="1"/>
            <c:showSerName val="0"/>
            <c:showLeaderLines val="1"/>
            <c:showPercent val="1"/>
          </c:dLbls>
          <c:val>
            <c:numRef>
              <c:f>('BUDGET PROJECTIONS'!$H$32,'BUDGET PROJECTIONS'!$H$37,'BUDGET PROJECTIONS'!$H$46)</c:f>
              <c:numCache>
                <c:ptCount val="3"/>
                <c:pt idx="0">
                  <c:v>0</c:v>
                </c:pt>
                <c:pt idx="1">
                  <c:v>0</c:v>
                </c:pt>
                <c:pt idx="2">
                  <c:v>0</c:v>
                </c:pt>
              </c:numCache>
            </c:numRef>
          </c:val>
        </c:ser>
        <c:firstSliceAng val="350"/>
      </c:pie3DChart>
      <c:spPr>
        <a:noFill/>
        <a:ln>
          <a:noFill/>
        </a:ln>
      </c:spPr>
    </c:plotArea>
    <c:sideWall>
      <c:thickness val="0"/>
    </c:sideWall>
    <c:backWall>
      <c:thickness val="0"/>
    </c:backWall>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92</xdr:row>
      <xdr:rowOff>152400</xdr:rowOff>
    </xdr:from>
    <xdr:to>
      <xdr:col>14</xdr:col>
      <xdr:colOff>152400</xdr:colOff>
      <xdr:row>122</xdr:row>
      <xdr:rowOff>9525</xdr:rowOff>
    </xdr:to>
    <xdr:graphicFrame>
      <xdr:nvGraphicFramePr>
        <xdr:cNvPr id="1" name="Chart 1"/>
        <xdr:cNvGraphicFramePr/>
      </xdr:nvGraphicFramePr>
      <xdr:xfrm>
        <a:off x="790575" y="15049500"/>
        <a:ext cx="7896225" cy="471487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33</xdr:row>
      <xdr:rowOff>142875</xdr:rowOff>
    </xdr:from>
    <xdr:to>
      <xdr:col>14</xdr:col>
      <xdr:colOff>47625</xdr:colOff>
      <xdr:row>60</xdr:row>
      <xdr:rowOff>123825</xdr:rowOff>
    </xdr:to>
    <xdr:graphicFrame>
      <xdr:nvGraphicFramePr>
        <xdr:cNvPr id="2" name="Chart 2"/>
        <xdr:cNvGraphicFramePr/>
      </xdr:nvGraphicFramePr>
      <xdr:xfrm>
        <a:off x="742950" y="5486400"/>
        <a:ext cx="7839075" cy="43529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61</xdr:row>
      <xdr:rowOff>123825</xdr:rowOff>
    </xdr:from>
    <xdr:to>
      <xdr:col>14</xdr:col>
      <xdr:colOff>38100</xdr:colOff>
      <xdr:row>90</xdr:row>
      <xdr:rowOff>114300</xdr:rowOff>
    </xdr:to>
    <xdr:graphicFrame>
      <xdr:nvGraphicFramePr>
        <xdr:cNvPr id="3" name="Chart 3"/>
        <xdr:cNvGraphicFramePr/>
      </xdr:nvGraphicFramePr>
      <xdr:xfrm>
        <a:off x="742950" y="10001250"/>
        <a:ext cx="7829550" cy="468630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61</xdr:row>
      <xdr:rowOff>142875</xdr:rowOff>
    </xdr:from>
    <xdr:to>
      <xdr:col>27</xdr:col>
      <xdr:colOff>161925</xdr:colOff>
      <xdr:row>90</xdr:row>
      <xdr:rowOff>114300</xdr:rowOff>
    </xdr:to>
    <xdr:graphicFrame>
      <xdr:nvGraphicFramePr>
        <xdr:cNvPr id="4" name="Chart 4"/>
        <xdr:cNvGraphicFramePr/>
      </xdr:nvGraphicFramePr>
      <xdr:xfrm>
        <a:off x="8763000" y="10020300"/>
        <a:ext cx="7858125" cy="4667250"/>
      </xdr:xfrm>
      <a:graphic>
        <a:graphicData uri="http://schemas.openxmlformats.org/drawingml/2006/chart">
          <c:chart xmlns:c="http://schemas.openxmlformats.org/drawingml/2006/chart" r:id="rId4"/>
        </a:graphicData>
      </a:graphic>
    </xdr:graphicFrame>
    <xdr:clientData/>
  </xdr:twoCellAnchor>
  <xdr:twoCellAnchor>
    <xdr:from>
      <xdr:col>1</xdr:col>
      <xdr:colOff>85725</xdr:colOff>
      <xdr:row>2</xdr:row>
      <xdr:rowOff>95250</xdr:rowOff>
    </xdr:from>
    <xdr:to>
      <xdr:col>12</xdr:col>
      <xdr:colOff>542925</xdr:colOff>
      <xdr:row>32</xdr:row>
      <xdr:rowOff>38100</xdr:rowOff>
    </xdr:to>
    <xdr:graphicFrame>
      <xdr:nvGraphicFramePr>
        <xdr:cNvPr id="5" name="Chart 5"/>
        <xdr:cNvGraphicFramePr/>
      </xdr:nvGraphicFramePr>
      <xdr:xfrm>
        <a:off x="695325" y="419100"/>
        <a:ext cx="7162800" cy="48006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46"/>
  <sheetViews>
    <sheetView workbookViewId="0" topLeftCell="A29">
      <selection activeCell="B44" sqref="B44:E44"/>
    </sheetView>
  </sheetViews>
  <sheetFormatPr defaultColWidth="9.140625" defaultRowHeight="12.75"/>
  <cols>
    <col min="1" max="1" width="10.7109375" style="0" customWidth="1"/>
    <col min="2" max="2" width="48.421875" style="0" customWidth="1"/>
    <col min="3" max="3" width="10.421875" style="0" customWidth="1"/>
    <col min="4" max="4" width="11.28125" style="0" customWidth="1"/>
    <col min="5" max="5" width="12.8515625" style="0" customWidth="1"/>
  </cols>
  <sheetData>
    <row r="1" spans="1:5" ht="20.25">
      <c r="A1" s="495" t="s">
        <v>0</v>
      </c>
      <c r="B1" s="496"/>
      <c r="C1" s="496"/>
      <c r="D1" s="496"/>
      <c r="E1" s="497"/>
    </row>
    <row r="2" spans="1:5" ht="12.75">
      <c r="A2" s="385"/>
      <c r="B2" s="34"/>
      <c r="C2" s="34"/>
      <c r="D2" s="34"/>
      <c r="E2" s="386"/>
    </row>
    <row r="3" spans="1:5" ht="12.75">
      <c r="A3" s="498" t="s">
        <v>262</v>
      </c>
      <c r="B3" s="499"/>
      <c r="C3" s="499"/>
      <c r="D3" s="499"/>
      <c r="E3" s="500"/>
    </row>
    <row r="4" spans="1:5" ht="12.75">
      <c r="A4" s="385"/>
      <c r="B4" s="34"/>
      <c r="C4" s="34"/>
      <c r="D4" s="34"/>
      <c r="E4" s="386"/>
    </row>
    <row r="5" spans="1:5" ht="12.75">
      <c r="A5" s="387" t="s">
        <v>38</v>
      </c>
      <c r="B5" s="388" t="s">
        <v>44</v>
      </c>
      <c r="C5" s="34"/>
      <c r="D5" s="34"/>
      <c r="E5" s="386"/>
    </row>
    <row r="6" spans="1:5" ht="12.75">
      <c r="A6" s="385"/>
      <c r="B6" s="34"/>
      <c r="C6" s="34"/>
      <c r="D6" s="34"/>
      <c r="E6" s="386"/>
    </row>
    <row r="7" spans="1:5" ht="12.75">
      <c r="A7" s="389"/>
      <c r="B7" s="390" t="s">
        <v>39</v>
      </c>
      <c r="C7" s="34"/>
      <c r="D7" s="34"/>
      <c r="E7" s="386"/>
    </row>
    <row r="8" spans="1:5" ht="12.75">
      <c r="A8" s="391"/>
      <c r="B8" s="390"/>
      <c r="C8" s="34"/>
      <c r="D8" s="34"/>
      <c r="E8" s="386"/>
    </row>
    <row r="9" spans="1:5" ht="12.75">
      <c r="A9" s="389"/>
      <c r="B9" s="390" t="s">
        <v>255</v>
      </c>
      <c r="C9" s="34"/>
      <c r="D9" s="34"/>
      <c r="E9" s="386"/>
    </row>
    <row r="10" spans="1:5" ht="12.75">
      <c r="A10" s="391"/>
      <c r="B10" s="390"/>
      <c r="C10" s="34"/>
      <c r="D10" s="34"/>
      <c r="E10" s="386"/>
    </row>
    <row r="11" spans="1:5" ht="12.75">
      <c r="A11" s="392"/>
      <c r="B11" s="390" t="s">
        <v>40</v>
      </c>
      <c r="C11" s="34"/>
      <c r="D11" s="34"/>
      <c r="E11" s="386"/>
    </row>
    <row r="12" spans="1:5" ht="12.75">
      <c r="A12" s="391"/>
      <c r="B12" s="390"/>
      <c r="C12" s="34"/>
      <c r="D12" s="34"/>
      <c r="E12" s="386"/>
    </row>
    <row r="13" spans="1:5" ht="30.75" customHeight="1">
      <c r="A13" s="391"/>
      <c r="B13" s="49" t="s">
        <v>46</v>
      </c>
      <c r="C13" s="50" t="s">
        <v>31</v>
      </c>
      <c r="D13" s="383" t="s">
        <v>32</v>
      </c>
      <c r="E13" s="383" t="s">
        <v>33</v>
      </c>
    </row>
    <row r="14" spans="1:5" ht="12.75">
      <c r="A14" s="391"/>
      <c r="B14" s="45" t="s">
        <v>263</v>
      </c>
      <c r="C14" s="43"/>
      <c r="D14" s="43"/>
      <c r="E14" s="43"/>
    </row>
    <row r="15" spans="1:5" ht="12.75">
      <c r="A15" s="391"/>
      <c r="B15" s="48" t="s">
        <v>264</v>
      </c>
      <c r="C15" s="47"/>
      <c r="D15" s="47"/>
      <c r="E15" s="47"/>
    </row>
    <row r="16" spans="1:5" ht="12.75">
      <c r="A16" s="391"/>
      <c r="B16" s="45"/>
      <c r="C16" s="381"/>
      <c r="D16" s="381"/>
      <c r="E16" s="381"/>
    </row>
    <row r="17" spans="1:5" ht="26.25" thickBot="1">
      <c r="A17" s="391"/>
      <c r="B17" s="384" t="s">
        <v>45</v>
      </c>
      <c r="C17" s="382">
        <f>C14-C15</f>
        <v>0</v>
      </c>
      <c r="D17" s="382">
        <f>D14-D15</f>
        <v>0</v>
      </c>
      <c r="E17" s="382">
        <f>E14-E15</f>
        <v>0</v>
      </c>
    </row>
    <row r="18" spans="1:5" ht="12.75">
      <c r="A18" s="469"/>
      <c r="B18" s="470"/>
      <c r="C18" s="470"/>
      <c r="D18" s="470"/>
      <c r="E18" s="471"/>
    </row>
    <row r="19" spans="1:5" ht="12.75">
      <c r="A19" s="389"/>
      <c r="B19" s="472" t="s">
        <v>256</v>
      </c>
      <c r="C19" s="472"/>
      <c r="D19" s="472"/>
      <c r="E19" s="473"/>
    </row>
    <row r="20" spans="1:5" ht="12.75">
      <c r="A20" s="469"/>
      <c r="B20" s="470"/>
      <c r="C20" s="470"/>
      <c r="D20" s="470"/>
      <c r="E20" s="471"/>
    </row>
    <row r="21" spans="1:5" ht="25.5" customHeight="1">
      <c r="A21" s="391"/>
      <c r="B21" s="489" t="s">
        <v>276</v>
      </c>
      <c r="C21" s="490"/>
      <c r="D21" s="490"/>
      <c r="E21" s="491"/>
    </row>
    <row r="22" spans="1:5" ht="11.25" customHeight="1">
      <c r="A22" s="469"/>
      <c r="B22" s="470"/>
      <c r="C22" s="470"/>
      <c r="D22" s="470"/>
      <c r="E22" s="471"/>
    </row>
    <row r="23" spans="1:5" ht="25.5" customHeight="1">
      <c r="A23" s="391"/>
      <c r="B23" s="489" t="s">
        <v>257</v>
      </c>
      <c r="C23" s="489"/>
      <c r="D23" s="489"/>
      <c r="E23" s="494"/>
    </row>
    <row r="24" spans="1:5" ht="12.75" customHeight="1">
      <c r="A24" s="469"/>
      <c r="B24" s="470"/>
      <c r="C24" s="470"/>
      <c r="D24" s="470"/>
      <c r="E24" s="471"/>
    </row>
    <row r="25" spans="1:5" ht="12.75">
      <c r="A25" s="389"/>
      <c r="B25" s="390" t="s">
        <v>258</v>
      </c>
      <c r="C25" s="34"/>
      <c r="D25" s="34"/>
      <c r="E25" s="386"/>
    </row>
    <row r="26" spans="1:5" ht="12.75">
      <c r="A26" s="469"/>
      <c r="B26" s="470"/>
      <c r="C26" s="470"/>
      <c r="D26" s="470"/>
      <c r="E26" s="471"/>
    </row>
    <row r="27" spans="1:5" ht="12.75">
      <c r="A27" s="389"/>
      <c r="B27" s="474" t="s">
        <v>259</v>
      </c>
      <c r="C27" s="474"/>
      <c r="D27" s="474"/>
      <c r="E27" s="475"/>
    </row>
    <row r="28" spans="1:5" ht="12.75">
      <c r="A28" s="469"/>
      <c r="B28" s="470"/>
      <c r="C28" s="470"/>
      <c r="D28" s="470"/>
      <c r="E28" s="471"/>
    </row>
    <row r="29" spans="1:5" ht="12.75">
      <c r="A29" s="389"/>
      <c r="B29" s="390" t="s">
        <v>42</v>
      </c>
      <c r="C29" s="34"/>
      <c r="D29" s="34"/>
      <c r="E29" s="386"/>
    </row>
    <row r="30" spans="1:5" ht="12.75">
      <c r="A30" s="476"/>
      <c r="B30" s="477"/>
      <c r="C30" s="477"/>
      <c r="D30" s="477"/>
      <c r="E30" s="478"/>
    </row>
    <row r="31" spans="1:5" ht="12.75">
      <c r="A31" s="389"/>
      <c r="B31" s="474" t="s">
        <v>260</v>
      </c>
      <c r="C31" s="474"/>
      <c r="D31" s="474"/>
      <c r="E31" s="475"/>
    </row>
    <row r="32" spans="1:5" ht="12.75">
      <c r="A32" s="476"/>
      <c r="B32" s="477"/>
      <c r="C32" s="477"/>
      <c r="D32" s="477"/>
      <c r="E32" s="478"/>
    </row>
    <row r="33" spans="1:5" ht="12.75">
      <c r="A33" s="393"/>
      <c r="B33" s="474" t="s">
        <v>261</v>
      </c>
      <c r="C33" s="474"/>
      <c r="D33" s="474"/>
      <c r="E33" s="394"/>
    </row>
    <row r="34" spans="1:5" ht="12.75">
      <c r="A34" s="476"/>
      <c r="B34" s="477"/>
      <c r="C34" s="477"/>
      <c r="D34" s="477"/>
      <c r="E34" s="478"/>
    </row>
    <row r="35" spans="1:5" ht="25.5" customHeight="1">
      <c r="A35" s="393"/>
      <c r="B35" s="501" t="s">
        <v>43</v>
      </c>
      <c r="C35" s="501"/>
      <c r="D35" s="501"/>
      <c r="E35" s="395"/>
    </row>
    <row r="36" spans="1:5" ht="12.75">
      <c r="A36" s="466"/>
      <c r="B36" s="467"/>
      <c r="C36" s="467"/>
      <c r="D36" s="467"/>
      <c r="E36" s="468"/>
    </row>
    <row r="37" spans="1:5" ht="14.25">
      <c r="A37" s="396"/>
      <c r="B37" s="502" t="s">
        <v>51</v>
      </c>
      <c r="C37" s="503"/>
      <c r="D37" s="504"/>
      <c r="E37" s="55" t="s">
        <v>52</v>
      </c>
    </row>
    <row r="38" spans="1:5" ht="12.75">
      <c r="A38" s="391"/>
      <c r="B38" s="486" t="s">
        <v>47</v>
      </c>
      <c r="C38" s="487"/>
      <c r="D38" s="488"/>
      <c r="E38" s="52">
        <v>0</v>
      </c>
    </row>
    <row r="39" spans="1:5" ht="12.75">
      <c r="A39" s="391"/>
      <c r="B39" s="486" t="s">
        <v>48</v>
      </c>
      <c r="C39" s="487"/>
      <c r="D39" s="488"/>
      <c r="E39" s="52">
        <v>0</v>
      </c>
    </row>
    <row r="40" spans="1:5" ht="12.75">
      <c r="A40" s="391"/>
      <c r="B40" s="486" t="s">
        <v>49</v>
      </c>
      <c r="C40" s="487"/>
      <c r="D40" s="488"/>
      <c r="E40" s="52">
        <v>0</v>
      </c>
    </row>
    <row r="41" spans="1:5" ht="12.75">
      <c r="A41" s="391"/>
      <c r="B41" s="505" t="s">
        <v>30</v>
      </c>
      <c r="C41" s="506"/>
      <c r="D41" s="507"/>
      <c r="E41" s="53">
        <f>E40-SUM(E38:E39)</f>
        <v>0</v>
      </c>
    </row>
    <row r="42" spans="1:5" ht="12.75">
      <c r="A42" s="391"/>
      <c r="B42" s="483" t="s">
        <v>50</v>
      </c>
      <c r="C42" s="484"/>
      <c r="D42" s="485"/>
      <c r="E42" s="54" t="e">
        <f>E41/E40</f>
        <v>#DIV/0!</v>
      </c>
    </row>
    <row r="43" spans="1:5" ht="6.75" customHeight="1">
      <c r="A43" s="469"/>
      <c r="B43" s="470"/>
      <c r="C43" s="470"/>
      <c r="D43" s="470"/>
      <c r="E43" s="471"/>
    </row>
    <row r="44" spans="1:5" ht="24.75" customHeight="1">
      <c r="A44" s="391"/>
      <c r="B44" s="492" t="s">
        <v>277</v>
      </c>
      <c r="C44" s="492"/>
      <c r="D44" s="492"/>
      <c r="E44" s="493"/>
    </row>
    <row r="45" spans="1:5" ht="10.5" customHeight="1">
      <c r="A45" s="469"/>
      <c r="B45" s="470"/>
      <c r="C45" s="470"/>
      <c r="D45" s="470"/>
      <c r="E45" s="471"/>
    </row>
    <row r="46" spans="1:5" ht="24.75" customHeight="1">
      <c r="A46" s="391"/>
      <c r="B46" s="463" t="s">
        <v>265</v>
      </c>
      <c r="C46" s="463"/>
      <c r="D46" s="463"/>
      <c r="E46" s="464"/>
    </row>
    <row r="47" spans="1:5" ht="12.75">
      <c r="A47" s="391"/>
      <c r="B47" s="477" t="s">
        <v>266</v>
      </c>
      <c r="C47" s="477"/>
      <c r="D47" s="477"/>
      <c r="E47" s="478"/>
    </row>
    <row r="48" spans="1:5" ht="12.75">
      <c r="A48" s="469"/>
      <c r="B48" s="470"/>
      <c r="C48" s="470"/>
      <c r="D48" s="470"/>
      <c r="E48" s="471"/>
    </row>
    <row r="49" spans="1:5" ht="25.5" customHeight="1">
      <c r="A49" s="397"/>
      <c r="B49" s="479" t="s">
        <v>267</v>
      </c>
      <c r="C49" s="479"/>
      <c r="D49" s="479"/>
      <c r="E49" s="480"/>
    </row>
    <row r="50" spans="1:5" ht="12.75" customHeight="1">
      <c r="A50" s="465"/>
      <c r="B50" s="462"/>
      <c r="C50" s="462"/>
      <c r="D50" s="462"/>
      <c r="E50" s="482"/>
    </row>
    <row r="51" spans="1:5" ht="12.75">
      <c r="A51" s="389"/>
      <c r="B51" s="474" t="s">
        <v>268</v>
      </c>
      <c r="C51" s="474"/>
      <c r="D51" s="474"/>
      <c r="E51" s="475"/>
    </row>
    <row r="52" spans="1:5" ht="12.75">
      <c r="A52" s="469"/>
      <c r="B52" s="470"/>
      <c r="C52" s="470"/>
      <c r="D52" s="470"/>
      <c r="E52" s="471"/>
    </row>
    <row r="53" spans="1:5" ht="12.75">
      <c r="A53" s="481" t="s">
        <v>269</v>
      </c>
      <c r="B53" s="463"/>
      <c r="C53" s="463"/>
      <c r="D53" s="463"/>
      <c r="E53" s="464"/>
    </row>
    <row r="54" spans="1:5" ht="12.75">
      <c r="A54" s="398"/>
      <c r="B54" s="399"/>
      <c r="C54" s="400"/>
      <c r="D54" s="400"/>
      <c r="E54" s="401"/>
    </row>
    <row r="55" ht="12.75">
      <c r="A55" s="65"/>
    </row>
    <row r="56" ht="12.75">
      <c r="A56" s="65"/>
    </row>
    <row r="57" ht="12.75">
      <c r="A57" s="65"/>
    </row>
    <row r="58" ht="12.75">
      <c r="A58" s="65"/>
    </row>
    <row r="59" ht="12.75">
      <c r="A59" s="65"/>
    </row>
    <row r="60" ht="12.75">
      <c r="A60" s="65"/>
    </row>
    <row r="61" ht="12.75">
      <c r="A61" s="65"/>
    </row>
    <row r="62" ht="12.75">
      <c r="A62" s="65"/>
    </row>
    <row r="63" ht="12.75">
      <c r="A63" s="65"/>
    </row>
    <row r="64" ht="12.75">
      <c r="A64" s="65"/>
    </row>
    <row r="65" ht="12.75">
      <c r="A65" s="65"/>
    </row>
    <row r="66" ht="12.75">
      <c r="A66" s="65"/>
    </row>
    <row r="67" ht="12.75">
      <c r="A67" s="65"/>
    </row>
    <row r="68" ht="12.75">
      <c r="A68" s="65"/>
    </row>
    <row r="69" ht="12.75">
      <c r="A69" s="65"/>
    </row>
    <row r="70" ht="12.75">
      <c r="A70" s="65"/>
    </row>
    <row r="71" ht="12.75">
      <c r="A71" s="65"/>
    </row>
    <row r="72" ht="12.75">
      <c r="A72" s="65"/>
    </row>
    <row r="73" ht="12.75">
      <c r="A73" s="65"/>
    </row>
    <row r="74" ht="12.75">
      <c r="A74" s="65"/>
    </row>
    <row r="75" ht="12.75">
      <c r="A75" s="65"/>
    </row>
    <row r="76" ht="12.75">
      <c r="A76" s="65"/>
    </row>
    <row r="77" ht="12.75">
      <c r="A77" s="65"/>
    </row>
    <row r="78" ht="12.75">
      <c r="A78" s="65"/>
    </row>
    <row r="79" ht="12.75">
      <c r="A79" s="65"/>
    </row>
    <row r="80" ht="12.75">
      <c r="A80" s="65"/>
    </row>
    <row r="81" ht="12.75">
      <c r="A81" s="65"/>
    </row>
    <row r="82" ht="12.75">
      <c r="A82" s="65"/>
    </row>
    <row r="83" ht="12.75">
      <c r="A83" s="65"/>
    </row>
    <row r="84" ht="12.75">
      <c r="A84" s="65"/>
    </row>
    <row r="85" ht="12.75">
      <c r="A85" s="65"/>
    </row>
    <row r="86" ht="12.75">
      <c r="A86" s="65"/>
    </row>
    <row r="87" ht="12.75">
      <c r="A87" s="65"/>
    </row>
    <row r="88" ht="12.75">
      <c r="A88" s="65"/>
    </row>
    <row r="89" ht="12.75">
      <c r="A89" s="65"/>
    </row>
    <row r="90" ht="12.75">
      <c r="A90" s="65"/>
    </row>
    <row r="91" ht="12.75">
      <c r="A91" s="65"/>
    </row>
    <row r="92" ht="12.75">
      <c r="A92" s="65"/>
    </row>
    <row r="93" ht="12.75">
      <c r="A93" s="65"/>
    </row>
    <row r="94" ht="12.75">
      <c r="A94" s="65"/>
    </row>
    <row r="95" ht="12.75">
      <c r="A95" s="65"/>
    </row>
    <row r="96" ht="12.75">
      <c r="A96" s="65"/>
    </row>
    <row r="97" ht="12.75">
      <c r="A97" s="65"/>
    </row>
    <row r="98" ht="12.75">
      <c r="A98" s="65"/>
    </row>
    <row r="99" ht="12.75">
      <c r="A99" s="65"/>
    </row>
    <row r="100" ht="12.75">
      <c r="A100" s="65"/>
    </row>
    <row r="101" ht="12.75">
      <c r="A101" s="65"/>
    </row>
    <row r="102" ht="12.75">
      <c r="A102" s="65"/>
    </row>
    <row r="103" ht="12.75">
      <c r="A103" s="65"/>
    </row>
    <row r="104" ht="12.75">
      <c r="A104" s="65"/>
    </row>
    <row r="105" ht="12.75">
      <c r="A105"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19" ht="12.75">
      <c r="A119" s="65"/>
    </row>
    <row r="120" ht="12.75">
      <c r="A120"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1" ht="12.75">
      <c r="A131" s="65"/>
    </row>
    <row r="132" ht="12.75">
      <c r="A132" s="65"/>
    </row>
    <row r="133" ht="12.75">
      <c r="A133" s="65"/>
    </row>
    <row r="134" ht="12.75">
      <c r="A134" s="65"/>
    </row>
    <row r="135" ht="12.75">
      <c r="A135" s="65"/>
    </row>
    <row r="136" ht="12.75">
      <c r="A136" s="65"/>
    </row>
    <row r="137" ht="12.75">
      <c r="A137"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sheetData>
  <mergeCells count="36">
    <mergeCell ref="B21:E21"/>
    <mergeCell ref="B44:E44"/>
    <mergeCell ref="B23:E23"/>
    <mergeCell ref="A1:E1"/>
    <mergeCell ref="A3:E3"/>
    <mergeCell ref="B35:D35"/>
    <mergeCell ref="B37:D37"/>
    <mergeCell ref="B38:D38"/>
    <mergeCell ref="B39:D39"/>
    <mergeCell ref="B41:D41"/>
    <mergeCell ref="B42:D42"/>
    <mergeCell ref="B40:D40"/>
    <mergeCell ref="B46:E46"/>
    <mergeCell ref="B47:E47"/>
    <mergeCell ref="B49:E49"/>
    <mergeCell ref="A53:E53"/>
    <mergeCell ref="A43:E43"/>
    <mergeCell ref="A45:E45"/>
    <mergeCell ref="A48:E48"/>
    <mergeCell ref="A50:E50"/>
    <mergeCell ref="A52:E52"/>
    <mergeCell ref="B51:E51"/>
    <mergeCell ref="A32:E32"/>
    <mergeCell ref="A30:E30"/>
    <mergeCell ref="A28:E28"/>
    <mergeCell ref="B33:D33"/>
    <mergeCell ref="A36:E36"/>
    <mergeCell ref="A18:E18"/>
    <mergeCell ref="B19:E19"/>
    <mergeCell ref="A20:E20"/>
    <mergeCell ref="A22:E22"/>
    <mergeCell ref="A26:E26"/>
    <mergeCell ref="A24:E24"/>
    <mergeCell ref="B27:E27"/>
    <mergeCell ref="B31:E31"/>
    <mergeCell ref="A34:E34"/>
  </mergeCells>
  <printOptions/>
  <pageMargins left="0.5" right="0.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
  <sheetViews>
    <sheetView tabSelected="1" workbookViewId="0" topLeftCell="A1">
      <selection activeCell="O27" sqref="O27"/>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2"/>
  <sheetViews>
    <sheetView workbookViewId="0" topLeftCell="A5">
      <selection activeCell="E9" sqref="E9"/>
    </sheetView>
  </sheetViews>
  <sheetFormatPr defaultColWidth="9.140625" defaultRowHeight="12.75"/>
  <cols>
    <col min="1" max="1" width="5.8515625" style="66" customWidth="1"/>
    <col min="2" max="2" width="52.8515625" style="67" customWidth="1"/>
    <col min="3" max="3" width="54.7109375" style="0" customWidth="1"/>
  </cols>
  <sheetData>
    <row r="1" ht="15.75">
      <c r="A1" s="68" t="s">
        <v>270</v>
      </c>
    </row>
    <row r="2" spans="1:3" ht="38.25">
      <c r="A2" s="402" t="s">
        <v>271</v>
      </c>
      <c r="B2" s="50" t="s">
        <v>272</v>
      </c>
      <c r="C2" s="403" t="s">
        <v>54</v>
      </c>
    </row>
    <row r="3" spans="1:3" ht="25.5" customHeight="1">
      <c r="A3" s="404">
        <v>1</v>
      </c>
      <c r="B3" s="405" t="s">
        <v>278</v>
      </c>
      <c r="C3" s="376" t="s">
        <v>281</v>
      </c>
    </row>
    <row r="4" spans="1:3" ht="27.75" customHeight="1">
      <c r="A4" s="404">
        <f>A3+1</f>
        <v>2</v>
      </c>
      <c r="B4" s="405" t="s">
        <v>57</v>
      </c>
      <c r="C4" s="406" t="s">
        <v>279</v>
      </c>
    </row>
    <row r="5" spans="1:3" ht="39.75" customHeight="1">
      <c r="A5" s="404">
        <f aca="true" t="shared" si="0" ref="A5:A22">A4+1</f>
        <v>3</v>
      </c>
      <c r="B5" s="405" t="s">
        <v>59</v>
      </c>
      <c r="C5" s="406" t="s">
        <v>280</v>
      </c>
    </row>
    <row r="6" spans="1:3" ht="29.25" customHeight="1">
      <c r="A6" s="404">
        <f t="shared" si="0"/>
        <v>4</v>
      </c>
      <c r="B6" s="405" t="s">
        <v>58</v>
      </c>
      <c r="C6" s="406" t="s">
        <v>282</v>
      </c>
    </row>
    <row r="7" spans="1:3" ht="19.5" customHeight="1">
      <c r="A7" s="404">
        <f t="shared" si="0"/>
        <v>5</v>
      </c>
      <c r="B7" s="405" t="s">
        <v>55</v>
      </c>
      <c r="C7" s="406" t="s">
        <v>283</v>
      </c>
    </row>
    <row r="8" spans="1:3" ht="53.25" customHeight="1">
      <c r="A8" s="404">
        <f t="shared" si="0"/>
        <v>6</v>
      </c>
      <c r="B8" s="405" t="s">
        <v>70</v>
      </c>
      <c r="C8" s="406" t="s">
        <v>293</v>
      </c>
    </row>
    <row r="9" spans="1:3" ht="40.5" customHeight="1">
      <c r="A9" s="404">
        <v>7</v>
      </c>
      <c r="B9" s="405" t="s">
        <v>3</v>
      </c>
      <c r="C9" s="406" t="s">
        <v>273</v>
      </c>
    </row>
    <row r="10" spans="1:3" ht="39" customHeight="1">
      <c r="A10" s="404">
        <f t="shared" si="0"/>
        <v>8</v>
      </c>
      <c r="B10" s="405" t="s">
        <v>71</v>
      </c>
      <c r="C10" s="406" t="s">
        <v>284</v>
      </c>
    </row>
    <row r="11" spans="1:3" ht="53.25" customHeight="1">
      <c r="A11" s="404">
        <f t="shared" si="0"/>
        <v>9</v>
      </c>
      <c r="B11" s="405" t="s">
        <v>72</v>
      </c>
      <c r="C11" s="406" t="s">
        <v>285</v>
      </c>
    </row>
    <row r="12" spans="1:3" ht="41.25" customHeight="1">
      <c r="A12" s="404">
        <f t="shared" si="0"/>
        <v>10</v>
      </c>
      <c r="B12" s="405" t="s">
        <v>64</v>
      </c>
      <c r="C12" s="406" t="s">
        <v>294</v>
      </c>
    </row>
    <row r="13" spans="1:3" ht="42" customHeight="1">
      <c r="A13" s="404">
        <f t="shared" si="0"/>
        <v>11</v>
      </c>
      <c r="B13" s="405" t="s">
        <v>274</v>
      </c>
      <c r="C13" s="406" t="s">
        <v>286</v>
      </c>
    </row>
    <row r="14" spans="1:3" ht="29.25" customHeight="1">
      <c r="A14" s="404">
        <f t="shared" si="0"/>
        <v>12</v>
      </c>
      <c r="B14" s="405" t="s">
        <v>69</v>
      </c>
      <c r="C14" s="406" t="s">
        <v>65</v>
      </c>
    </row>
    <row r="15" spans="1:3" ht="26.25" customHeight="1">
      <c r="A15" s="404">
        <f t="shared" si="0"/>
        <v>13</v>
      </c>
      <c r="B15" s="405" t="s">
        <v>74</v>
      </c>
      <c r="C15" s="406" t="s">
        <v>63</v>
      </c>
    </row>
    <row r="16" spans="1:3" ht="26.25" customHeight="1">
      <c r="A16" s="404">
        <v>14</v>
      </c>
      <c r="B16" s="405" t="s">
        <v>287</v>
      </c>
      <c r="C16" s="406" t="s">
        <v>288</v>
      </c>
    </row>
    <row r="17" spans="1:3" ht="26.25" customHeight="1">
      <c r="A17" s="404">
        <v>15</v>
      </c>
      <c r="B17" s="405" t="s">
        <v>289</v>
      </c>
      <c r="C17" s="406" t="s">
        <v>290</v>
      </c>
    </row>
    <row r="18" spans="1:3" ht="29.25" customHeight="1">
      <c r="A18" s="404">
        <v>16</v>
      </c>
      <c r="B18" s="405" t="s">
        <v>68</v>
      </c>
      <c r="C18" s="406" t="s">
        <v>295</v>
      </c>
    </row>
    <row r="19" spans="1:3" ht="25.5">
      <c r="A19" s="404">
        <v>17</v>
      </c>
      <c r="B19" s="405" t="s">
        <v>296</v>
      </c>
      <c r="C19" s="406" t="s">
        <v>275</v>
      </c>
    </row>
    <row r="20" spans="1:3" ht="12.75">
      <c r="A20" s="404">
        <v>18</v>
      </c>
      <c r="B20" s="405" t="s">
        <v>291</v>
      </c>
      <c r="C20" s="406" t="s">
        <v>292</v>
      </c>
    </row>
    <row r="21" spans="1:3" ht="12.75">
      <c r="A21" s="404">
        <v>19</v>
      </c>
      <c r="B21" s="405" t="s">
        <v>56</v>
      </c>
      <c r="C21" s="44"/>
    </row>
    <row r="22" spans="1:3" ht="12.75">
      <c r="A22" s="404">
        <f t="shared" si="0"/>
        <v>20</v>
      </c>
      <c r="B22" s="405" t="s">
        <v>56</v>
      </c>
      <c r="C22" s="44"/>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2:E28"/>
  <sheetViews>
    <sheetView workbookViewId="0" topLeftCell="A8">
      <selection activeCell="D9" sqref="D9"/>
    </sheetView>
  </sheetViews>
  <sheetFormatPr defaultColWidth="9.140625" defaultRowHeight="12.75"/>
  <cols>
    <col min="1" max="1" width="45.140625" style="0" customWidth="1"/>
    <col min="2" max="2" width="13.57421875" style="0" customWidth="1"/>
    <col min="3" max="3" width="11.00390625" style="0" customWidth="1"/>
    <col min="4" max="4" width="15.8515625" style="0" customWidth="1"/>
    <col min="5" max="5" width="38.7109375" style="0" customWidth="1"/>
  </cols>
  <sheetData>
    <row r="2" spans="1:5" ht="23.25" customHeight="1">
      <c r="A2" s="508" t="s">
        <v>297</v>
      </c>
      <c r="B2" s="508"/>
      <c r="C2" s="508"/>
      <c r="D2" s="508"/>
      <c r="E2" s="508"/>
    </row>
    <row r="3" spans="1:5" ht="12.75">
      <c r="A3" s="61"/>
      <c r="B3" s="61" t="s">
        <v>78</v>
      </c>
      <c r="C3" s="61" t="s">
        <v>79</v>
      </c>
      <c r="D3" s="61"/>
      <c r="E3" s="61"/>
    </row>
    <row r="4" spans="1:5" ht="12.75">
      <c r="A4" s="61" t="s">
        <v>82</v>
      </c>
      <c r="B4" s="61" t="s">
        <v>38</v>
      </c>
      <c r="C4" s="62" t="s">
        <v>60</v>
      </c>
      <c r="D4" s="61" t="s">
        <v>80</v>
      </c>
      <c r="E4" s="69" t="s">
        <v>81</v>
      </c>
    </row>
    <row r="6" spans="1:5" ht="15">
      <c r="A6" s="407" t="s">
        <v>75</v>
      </c>
      <c r="B6" s="44"/>
      <c r="C6" s="44"/>
      <c r="D6" s="381"/>
      <c r="E6" s="44"/>
    </row>
    <row r="7" spans="1:5" ht="28.5">
      <c r="A7" s="408" t="s">
        <v>136</v>
      </c>
      <c r="B7" s="44"/>
      <c r="C7" s="44"/>
      <c r="D7" s="381"/>
      <c r="E7" s="44"/>
    </row>
    <row r="8" spans="1:5" ht="33.75" customHeight="1">
      <c r="A8" s="408" t="s">
        <v>137</v>
      </c>
      <c r="B8" s="44"/>
      <c r="C8" s="44"/>
      <c r="D8" s="381"/>
      <c r="E8" s="44"/>
    </row>
    <row r="9" spans="1:5" ht="29.25" customHeight="1">
      <c r="A9" s="408" t="s">
        <v>138</v>
      </c>
      <c r="B9" s="44"/>
      <c r="C9" s="44"/>
      <c r="D9" s="381"/>
      <c r="E9" s="44"/>
    </row>
    <row r="10" spans="1:5" ht="28.5" customHeight="1">
      <c r="A10" s="408" t="s">
        <v>139</v>
      </c>
      <c r="B10" s="44"/>
      <c r="C10" s="44"/>
      <c r="D10" s="381"/>
      <c r="E10" s="44"/>
    </row>
    <row r="11" spans="1:5" ht="27.75" customHeight="1">
      <c r="A11" s="408" t="s">
        <v>140</v>
      </c>
      <c r="B11" s="44"/>
      <c r="C11" s="44"/>
      <c r="D11" s="381"/>
      <c r="E11" s="44"/>
    </row>
    <row r="12" spans="1:5" ht="28.5" customHeight="1">
      <c r="A12" s="408" t="s">
        <v>141</v>
      </c>
      <c r="B12" s="44"/>
      <c r="C12" s="44"/>
      <c r="D12" s="381"/>
      <c r="E12" s="44"/>
    </row>
    <row r="13" spans="1:5" ht="14.25">
      <c r="A13" s="409"/>
      <c r="B13" s="44"/>
      <c r="C13" s="44"/>
      <c r="D13" s="381"/>
      <c r="E13" s="44"/>
    </row>
    <row r="14" spans="1:5" ht="15">
      <c r="A14" s="410" t="s">
        <v>76</v>
      </c>
      <c r="B14" s="44"/>
      <c r="C14" s="44"/>
      <c r="D14" s="381"/>
      <c r="E14" s="44"/>
    </row>
    <row r="15" spans="1:5" ht="32.25" customHeight="1">
      <c r="A15" s="408" t="s">
        <v>142</v>
      </c>
      <c r="B15" s="44"/>
      <c r="C15" s="44"/>
      <c r="D15" s="381"/>
      <c r="E15" s="44"/>
    </row>
    <row r="16" spans="1:5" ht="18" customHeight="1">
      <c r="A16" s="408" t="s">
        <v>143</v>
      </c>
      <c r="B16" s="44"/>
      <c r="C16" s="44"/>
      <c r="D16" s="381"/>
      <c r="E16" s="44"/>
    </row>
    <row r="17" spans="1:5" ht="27.75" customHeight="1">
      <c r="A17" s="408" t="s">
        <v>144</v>
      </c>
      <c r="B17" s="44"/>
      <c r="C17" s="44"/>
      <c r="D17" s="381"/>
      <c r="E17" s="44"/>
    </row>
    <row r="18" spans="1:5" ht="27.75" customHeight="1">
      <c r="A18" s="408" t="s">
        <v>145</v>
      </c>
      <c r="B18" s="44"/>
      <c r="C18" s="44"/>
      <c r="D18" s="381"/>
      <c r="E18" s="44"/>
    </row>
    <row r="19" spans="1:5" ht="16.5" customHeight="1">
      <c r="A19" s="408" t="s">
        <v>146</v>
      </c>
      <c r="B19" s="44"/>
      <c r="C19" s="44"/>
      <c r="D19" s="381"/>
      <c r="E19" s="44"/>
    </row>
    <row r="20" spans="1:5" ht="29.25" customHeight="1">
      <c r="A20" s="408" t="s">
        <v>147</v>
      </c>
      <c r="B20" s="44"/>
      <c r="C20" s="44"/>
      <c r="D20" s="381"/>
      <c r="E20" s="44"/>
    </row>
    <row r="21" spans="1:5" ht="48" customHeight="1">
      <c r="A21" s="408" t="s">
        <v>148</v>
      </c>
      <c r="B21" s="44"/>
      <c r="C21" s="44"/>
      <c r="D21" s="381"/>
      <c r="E21" s="44"/>
    </row>
    <row r="22" spans="1:5" ht="45.75" customHeight="1">
      <c r="A22" s="408" t="s">
        <v>149</v>
      </c>
      <c r="B22" s="44"/>
      <c r="C22" s="44"/>
      <c r="D22" s="381"/>
      <c r="E22" s="44"/>
    </row>
    <row r="23" spans="1:5" ht="15" customHeight="1">
      <c r="A23" s="408" t="s">
        <v>150</v>
      </c>
      <c r="B23" s="44"/>
      <c r="C23" s="44"/>
      <c r="D23" s="381"/>
      <c r="E23" s="44"/>
    </row>
    <row r="24" spans="1:5" ht="15">
      <c r="A24" s="410"/>
      <c r="B24" s="44"/>
      <c r="C24" s="44"/>
      <c r="D24" s="381"/>
      <c r="E24" s="44"/>
    </row>
    <row r="25" spans="1:5" ht="15">
      <c r="A25" s="410" t="s">
        <v>77</v>
      </c>
      <c r="B25" s="44"/>
      <c r="C25" s="44"/>
      <c r="D25" s="381"/>
      <c r="E25" s="44"/>
    </row>
    <row r="26" spans="1:5" ht="31.5" customHeight="1">
      <c r="A26" s="408" t="s">
        <v>151</v>
      </c>
      <c r="B26" s="44"/>
      <c r="C26" s="44"/>
      <c r="D26" s="381"/>
      <c r="E26" s="44"/>
    </row>
    <row r="27" spans="1:5" ht="42.75" customHeight="1">
      <c r="A27" s="408" t="s">
        <v>152</v>
      </c>
      <c r="B27" s="44"/>
      <c r="C27" s="44"/>
      <c r="D27" s="381"/>
      <c r="E27" s="44"/>
    </row>
    <row r="28" ht="15.75">
      <c r="A28" s="68"/>
    </row>
  </sheetData>
  <mergeCells count="1">
    <mergeCell ref="A2:E2"/>
  </mergeCells>
  <printOptions/>
  <pageMargins left="0.5" right="0.5" top="1" bottom="1" header="0.5" footer="0.5"/>
  <pageSetup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IV179"/>
  <sheetViews>
    <sheetView workbookViewId="0" topLeftCell="A1">
      <selection activeCell="D10" sqref="D10"/>
    </sheetView>
  </sheetViews>
  <sheetFormatPr defaultColWidth="9.140625" defaultRowHeight="12.75"/>
  <cols>
    <col min="1" max="1" width="5.28125" style="1" customWidth="1"/>
    <col min="2" max="2" width="46.140625" style="0" customWidth="1"/>
    <col min="3" max="3" width="12.28125" style="0" customWidth="1"/>
    <col min="4" max="4" width="11.7109375" style="0" customWidth="1"/>
    <col min="5" max="5" width="8.28125" style="0" customWidth="1"/>
    <col min="6" max="6" width="11.00390625" style="0" customWidth="1"/>
    <col min="7" max="7" width="12.7109375" style="0" customWidth="1"/>
    <col min="8" max="8" width="46.8515625" style="0" customWidth="1"/>
    <col min="14" max="14" width="13.28125" style="0" customWidth="1"/>
    <col min="15" max="15" width="12.8515625" style="0" customWidth="1"/>
    <col min="16" max="16" width="13.7109375" style="0" customWidth="1"/>
  </cols>
  <sheetData>
    <row r="1" spans="1:256" ht="20.25">
      <c r="A1" s="509" t="s">
        <v>83</v>
      </c>
      <c r="B1" s="509"/>
      <c r="C1" s="509"/>
      <c r="D1" s="509"/>
      <c r="E1" s="509"/>
      <c r="F1" s="509"/>
      <c r="G1" s="509"/>
      <c r="H1" s="509"/>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8" ht="25.5">
      <c r="A2" s="64"/>
      <c r="B2" s="61" t="s">
        <v>53</v>
      </c>
      <c r="C2" s="61" t="s">
        <v>28</v>
      </c>
      <c r="D2" s="61" t="s">
        <v>29</v>
      </c>
      <c r="E2" s="61" t="s">
        <v>298</v>
      </c>
      <c r="F2" s="61" t="s">
        <v>299</v>
      </c>
      <c r="G2" s="413" t="s">
        <v>300</v>
      </c>
      <c r="H2" s="63" t="s">
        <v>127</v>
      </c>
    </row>
    <row r="3" spans="2:8" ht="12.75">
      <c r="B3" s="42" t="s">
        <v>41</v>
      </c>
      <c r="C3" s="1"/>
      <c r="D3" s="1"/>
      <c r="E3" s="1"/>
      <c r="F3" s="57"/>
      <c r="G3" s="36"/>
      <c r="H3" s="56"/>
    </row>
    <row r="4" spans="1:8" ht="12.75">
      <c r="A4" s="45">
        <v>1</v>
      </c>
      <c r="B4" s="415" t="s">
        <v>73</v>
      </c>
      <c r="C4" s="437">
        <v>0</v>
      </c>
      <c r="D4" s="438">
        <v>0</v>
      </c>
      <c r="E4" s="439">
        <v>0</v>
      </c>
      <c r="F4" s="438">
        <v>0</v>
      </c>
      <c r="G4" s="440">
        <f>IF(E4&gt;0,D4*(1+E4),D4+F4)+F4</f>
        <v>0</v>
      </c>
      <c r="H4" s="376"/>
    </row>
    <row r="5" spans="1:8" ht="12.75">
      <c r="A5" s="45">
        <f aca="true" t="shared" si="0" ref="A5:A23">A4+1</f>
        <v>2</v>
      </c>
      <c r="B5" s="415" t="s">
        <v>57</v>
      </c>
      <c r="C5" s="437">
        <v>0</v>
      </c>
      <c r="D5" s="438">
        <v>0</v>
      </c>
      <c r="E5" s="439">
        <v>0</v>
      </c>
      <c r="F5" s="438">
        <v>0</v>
      </c>
      <c r="G5" s="440">
        <f aca="true" t="shared" si="1" ref="G5:G22">IF(E5&gt;0,D5*(1+E5),D5+F5)+F5</f>
        <v>0</v>
      </c>
      <c r="H5" s="406"/>
    </row>
    <row r="6" spans="1:8" ht="12.75">
      <c r="A6" s="45">
        <f t="shared" si="0"/>
        <v>3</v>
      </c>
      <c r="B6" s="416" t="s">
        <v>59</v>
      </c>
      <c r="C6" s="437">
        <v>0</v>
      </c>
      <c r="D6" s="438">
        <v>0</v>
      </c>
      <c r="E6" s="439">
        <v>0</v>
      </c>
      <c r="F6" s="438">
        <v>0</v>
      </c>
      <c r="G6" s="440">
        <f t="shared" si="1"/>
        <v>0</v>
      </c>
      <c r="H6" s="406"/>
    </row>
    <row r="7" spans="1:8" ht="12.75">
      <c r="A7" s="45">
        <f t="shared" si="0"/>
        <v>4</v>
      </c>
      <c r="B7" s="416" t="s">
        <v>58</v>
      </c>
      <c r="C7" s="437">
        <v>0</v>
      </c>
      <c r="D7" s="438">
        <v>0</v>
      </c>
      <c r="E7" s="439">
        <v>0</v>
      </c>
      <c r="F7" s="438">
        <v>0</v>
      </c>
      <c r="G7" s="440">
        <f t="shared" si="1"/>
        <v>0</v>
      </c>
      <c r="H7" s="406"/>
    </row>
    <row r="8" spans="1:8" ht="12.75">
      <c r="A8" s="45">
        <f t="shared" si="0"/>
        <v>5</v>
      </c>
      <c r="B8" s="416" t="s">
        <v>55</v>
      </c>
      <c r="C8" s="437">
        <v>0</v>
      </c>
      <c r="D8" s="438">
        <v>0</v>
      </c>
      <c r="E8" s="439">
        <v>0</v>
      </c>
      <c r="F8" s="438">
        <v>0</v>
      </c>
      <c r="G8" s="440">
        <f t="shared" si="1"/>
        <v>0</v>
      </c>
      <c r="H8" s="406"/>
    </row>
    <row r="9" spans="1:8" ht="12.75">
      <c r="A9" s="45">
        <f t="shared" si="0"/>
        <v>6</v>
      </c>
      <c r="B9" s="416" t="s">
        <v>70</v>
      </c>
      <c r="C9" s="437">
        <v>0</v>
      </c>
      <c r="D9" s="438">
        <v>0</v>
      </c>
      <c r="E9" s="439">
        <v>0</v>
      </c>
      <c r="F9" s="438">
        <v>0</v>
      </c>
      <c r="G9" s="440">
        <f t="shared" si="1"/>
        <v>0</v>
      </c>
      <c r="H9" s="406"/>
    </row>
    <row r="10" spans="1:8" ht="12.75">
      <c r="A10" s="45">
        <v>7</v>
      </c>
      <c r="B10" s="416" t="s">
        <v>3</v>
      </c>
      <c r="C10" s="437">
        <v>0</v>
      </c>
      <c r="D10" s="438">
        <v>0</v>
      </c>
      <c r="E10" s="439">
        <v>0</v>
      </c>
      <c r="F10" s="438">
        <v>0</v>
      </c>
      <c r="G10" s="440">
        <f t="shared" si="1"/>
        <v>0</v>
      </c>
      <c r="H10" s="406"/>
    </row>
    <row r="11" spans="1:8" ht="12.75">
      <c r="A11" s="45">
        <f t="shared" si="0"/>
        <v>8</v>
      </c>
      <c r="B11" s="416" t="s">
        <v>71</v>
      </c>
      <c r="C11" s="437">
        <v>0</v>
      </c>
      <c r="D11" s="438">
        <v>0</v>
      </c>
      <c r="E11" s="439">
        <v>0</v>
      </c>
      <c r="F11" s="438">
        <v>0</v>
      </c>
      <c r="G11" s="440">
        <f t="shared" si="1"/>
        <v>0</v>
      </c>
      <c r="H11" s="406"/>
    </row>
    <row r="12" spans="1:8" ht="12.75">
      <c r="A12" s="45">
        <f t="shared" si="0"/>
        <v>9</v>
      </c>
      <c r="B12" s="416" t="s">
        <v>72</v>
      </c>
      <c r="C12" s="437">
        <v>0</v>
      </c>
      <c r="D12" s="438">
        <v>0</v>
      </c>
      <c r="E12" s="439">
        <v>0</v>
      </c>
      <c r="F12" s="438">
        <v>0</v>
      </c>
      <c r="G12" s="440">
        <f t="shared" si="1"/>
        <v>0</v>
      </c>
      <c r="H12" s="406"/>
    </row>
    <row r="13" spans="1:8" ht="12.75">
      <c r="A13" s="45">
        <f t="shared" si="0"/>
        <v>10</v>
      </c>
      <c r="B13" s="416" t="s">
        <v>64</v>
      </c>
      <c r="C13" s="437">
        <v>0</v>
      </c>
      <c r="D13" s="438">
        <v>0</v>
      </c>
      <c r="E13" s="439">
        <v>0</v>
      </c>
      <c r="F13" s="438">
        <v>0</v>
      </c>
      <c r="G13" s="440">
        <f t="shared" si="1"/>
        <v>0</v>
      </c>
      <c r="H13" s="406"/>
    </row>
    <row r="14" spans="1:8" ht="12.75">
      <c r="A14" s="45">
        <f t="shared" si="0"/>
        <v>11</v>
      </c>
      <c r="B14" s="416" t="s">
        <v>62</v>
      </c>
      <c r="C14" s="437">
        <v>0</v>
      </c>
      <c r="D14" s="438">
        <v>0</v>
      </c>
      <c r="E14" s="439">
        <v>0</v>
      </c>
      <c r="F14" s="438">
        <v>0</v>
      </c>
      <c r="G14" s="440">
        <f t="shared" si="1"/>
        <v>0</v>
      </c>
      <c r="H14" s="406"/>
    </row>
    <row r="15" spans="1:8" ht="12.75">
      <c r="A15" s="45">
        <f t="shared" si="0"/>
        <v>12</v>
      </c>
      <c r="B15" s="416" t="s">
        <v>69</v>
      </c>
      <c r="C15" s="437">
        <v>0</v>
      </c>
      <c r="D15" s="438">
        <v>0</v>
      </c>
      <c r="E15" s="439">
        <v>0</v>
      </c>
      <c r="F15" s="438">
        <v>0</v>
      </c>
      <c r="G15" s="440">
        <f t="shared" si="1"/>
        <v>0</v>
      </c>
      <c r="H15" s="406"/>
    </row>
    <row r="16" spans="1:8" ht="25.5">
      <c r="A16" s="45">
        <f t="shared" si="0"/>
        <v>13</v>
      </c>
      <c r="B16" s="416" t="s">
        <v>61</v>
      </c>
      <c r="C16" s="437">
        <v>0</v>
      </c>
      <c r="D16" s="438">
        <v>0</v>
      </c>
      <c r="E16" s="439">
        <v>0</v>
      </c>
      <c r="F16" s="438">
        <v>0</v>
      </c>
      <c r="G16" s="440">
        <f t="shared" si="1"/>
        <v>0</v>
      </c>
      <c r="H16" s="406"/>
    </row>
    <row r="17" spans="1:8" ht="12.75">
      <c r="A17" s="45">
        <f t="shared" si="0"/>
        <v>14</v>
      </c>
      <c r="B17" s="416" t="s">
        <v>287</v>
      </c>
      <c r="C17" s="437">
        <v>0</v>
      </c>
      <c r="D17" s="438">
        <v>0</v>
      </c>
      <c r="E17" s="439">
        <v>0</v>
      </c>
      <c r="F17" s="438">
        <v>0</v>
      </c>
      <c r="G17" s="440">
        <f t="shared" si="1"/>
        <v>0</v>
      </c>
      <c r="H17" s="406"/>
    </row>
    <row r="18" spans="1:8" ht="12.75">
      <c r="A18" s="45">
        <f t="shared" si="0"/>
        <v>15</v>
      </c>
      <c r="B18" s="416" t="s">
        <v>289</v>
      </c>
      <c r="C18" s="437">
        <v>0</v>
      </c>
      <c r="D18" s="438">
        <v>0</v>
      </c>
      <c r="E18" s="439">
        <v>0</v>
      </c>
      <c r="F18" s="438">
        <v>0</v>
      </c>
      <c r="G18" s="440">
        <f t="shared" si="1"/>
        <v>0</v>
      </c>
      <c r="H18" s="406"/>
    </row>
    <row r="19" spans="1:8" ht="12.75">
      <c r="A19" s="45">
        <f t="shared" si="0"/>
        <v>16</v>
      </c>
      <c r="B19" s="416" t="s">
        <v>68</v>
      </c>
      <c r="C19" s="437">
        <v>0</v>
      </c>
      <c r="D19" s="438">
        <v>0</v>
      </c>
      <c r="E19" s="439">
        <v>0</v>
      </c>
      <c r="F19" s="438">
        <v>0</v>
      </c>
      <c r="G19" s="440">
        <f t="shared" si="1"/>
        <v>0</v>
      </c>
      <c r="H19" s="406"/>
    </row>
    <row r="20" spans="1:8" ht="12.75">
      <c r="A20" s="45">
        <f t="shared" si="0"/>
        <v>17</v>
      </c>
      <c r="B20" s="416" t="s">
        <v>291</v>
      </c>
      <c r="C20" s="437">
        <v>0</v>
      </c>
      <c r="D20" s="438">
        <v>0</v>
      </c>
      <c r="E20" s="439">
        <v>0</v>
      </c>
      <c r="F20" s="438">
        <v>0</v>
      </c>
      <c r="G20" s="440">
        <f t="shared" si="1"/>
        <v>0</v>
      </c>
      <c r="H20" s="406"/>
    </row>
    <row r="21" spans="1:8" ht="12.75">
      <c r="A21" s="45">
        <f t="shared" si="0"/>
        <v>18</v>
      </c>
      <c r="B21" s="416" t="s">
        <v>56</v>
      </c>
      <c r="C21" s="437">
        <v>0</v>
      </c>
      <c r="D21" s="438">
        <v>0</v>
      </c>
      <c r="E21" s="439">
        <v>0</v>
      </c>
      <c r="F21" s="438">
        <v>0</v>
      </c>
      <c r="G21" s="440">
        <f t="shared" si="1"/>
        <v>0</v>
      </c>
      <c r="H21" s="406"/>
    </row>
    <row r="22" spans="1:8" ht="12.75">
      <c r="A22" s="45">
        <f t="shared" si="0"/>
        <v>19</v>
      </c>
      <c r="B22" s="416" t="s">
        <v>56</v>
      </c>
      <c r="C22" s="437">
        <v>0</v>
      </c>
      <c r="D22" s="438">
        <v>0</v>
      </c>
      <c r="E22" s="439">
        <v>0</v>
      </c>
      <c r="F22" s="438">
        <v>0</v>
      </c>
      <c r="G22" s="440">
        <f t="shared" si="1"/>
        <v>0</v>
      </c>
      <c r="H22" s="406"/>
    </row>
    <row r="23" spans="1:8" ht="12.75">
      <c r="A23" s="45">
        <f t="shared" si="0"/>
        <v>20</v>
      </c>
      <c r="B23" s="417" t="s">
        <v>301</v>
      </c>
      <c r="C23" s="441">
        <f>SUM(C4:C22)</f>
        <v>0</v>
      </c>
      <c r="D23" s="441">
        <f>SUM(D4:D22)</f>
        <v>0</v>
      </c>
      <c r="E23" s="442" t="s">
        <v>24</v>
      </c>
      <c r="F23" s="443">
        <v>0</v>
      </c>
      <c r="G23" s="441">
        <f>SUM(G4:G22)</f>
        <v>0</v>
      </c>
      <c r="H23" s="406"/>
    </row>
    <row r="24" spans="2:8" ht="12.75">
      <c r="B24" s="58"/>
      <c r="C24" s="29"/>
      <c r="D24" s="29"/>
      <c r="E24" s="411"/>
      <c r="F24" s="29"/>
      <c r="G24" s="414"/>
      <c r="H24" s="60"/>
    </row>
    <row r="25" spans="2:8" ht="12.75">
      <c r="B25" s="59" t="s">
        <v>67</v>
      </c>
      <c r="C25" s="29"/>
      <c r="D25" s="29"/>
      <c r="E25" s="411"/>
      <c r="F25" s="29"/>
      <c r="G25" s="414"/>
      <c r="H25" s="60"/>
    </row>
    <row r="26" spans="1:8" ht="12.75">
      <c r="A26" s="45">
        <f>A23+1</f>
        <v>21</v>
      </c>
      <c r="B26" s="416" t="s">
        <v>107</v>
      </c>
      <c r="C26" s="438">
        <v>0</v>
      </c>
      <c r="D26" s="438">
        <v>0</v>
      </c>
      <c r="E26" s="439">
        <v>0</v>
      </c>
      <c r="F26" s="438">
        <v>0</v>
      </c>
      <c r="G26" s="440">
        <f>D26*E26+D26+F26</f>
        <v>0</v>
      </c>
      <c r="H26" s="406"/>
    </row>
    <row r="27" spans="1:8" ht="12.75">
      <c r="A27" s="45">
        <v>23</v>
      </c>
      <c r="B27" s="416" t="s">
        <v>100</v>
      </c>
      <c r="C27" s="438">
        <v>0</v>
      </c>
      <c r="D27" s="438">
        <v>0</v>
      </c>
      <c r="E27" s="439">
        <v>0</v>
      </c>
      <c r="F27" s="438">
        <v>0</v>
      </c>
      <c r="G27" s="440">
        <f>D27*E27+D27+F27</f>
        <v>0</v>
      </c>
      <c r="H27" s="406"/>
    </row>
    <row r="28" spans="1:8" ht="12.75">
      <c r="A28" s="45">
        <v>24</v>
      </c>
      <c r="B28" s="417" t="s">
        <v>302</v>
      </c>
      <c r="C28" s="444">
        <f>SUM(C26:C27)</f>
        <v>0</v>
      </c>
      <c r="D28" s="444">
        <f>SUM(D26:D27)</f>
        <v>0</v>
      </c>
      <c r="E28" s="445" t="s">
        <v>24</v>
      </c>
      <c r="F28" s="444">
        <f>SUM(F26:F27)</f>
        <v>0</v>
      </c>
      <c r="G28" s="441">
        <f>SUM(G26:G27)</f>
        <v>0</v>
      </c>
      <c r="H28" s="406"/>
    </row>
    <row r="29" spans="2:8" ht="12.75">
      <c r="B29" s="58"/>
      <c r="C29" s="29"/>
      <c r="D29" s="29"/>
      <c r="E29" s="411"/>
      <c r="F29" s="29"/>
      <c r="G29" s="414"/>
      <c r="H29" s="60"/>
    </row>
    <row r="30" spans="2:7" ht="12.75">
      <c r="B30" s="378" t="s">
        <v>254</v>
      </c>
      <c r="E30" s="412"/>
      <c r="G30" s="414"/>
    </row>
    <row r="31" spans="1:8" ht="12.75">
      <c r="A31" s="45">
        <v>25</v>
      </c>
      <c r="B31" s="5" t="s">
        <v>34</v>
      </c>
      <c r="C31" s="46">
        <v>0</v>
      </c>
      <c r="D31" s="46">
        <v>0</v>
      </c>
      <c r="E31" s="446">
        <v>0</v>
      </c>
      <c r="F31" s="46">
        <v>0</v>
      </c>
      <c r="G31" s="440">
        <f aca="true" t="shared" si="2" ref="G31:G36">D31*E31+D31+F31</f>
        <v>0</v>
      </c>
      <c r="H31" s="44"/>
    </row>
    <row r="32" spans="1:8" ht="12.75">
      <c r="A32" s="45">
        <f aca="true" t="shared" si="3" ref="A32:A37">A31+1</f>
        <v>26</v>
      </c>
      <c r="B32" s="5" t="s">
        <v>108</v>
      </c>
      <c r="C32" s="46">
        <v>0</v>
      </c>
      <c r="D32" s="46">
        <v>0</v>
      </c>
      <c r="E32" s="446">
        <v>0</v>
      </c>
      <c r="F32" s="46">
        <v>0</v>
      </c>
      <c r="G32" s="440">
        <f t="shared" si="2"/>
        <v>0</v>
      </c>
      <c r="H32" s="44"/>
    </row>
    <row r="33" spans="1:8" ht="12.75">
      <c r="A33" s="45">
        <f t="shared" si="3"/>
        <v>27</v>
      </c>
      <c r="B33" s="5" t="s">
        <v>109</v>
      </c>
      <c r="C33" s="46">
        <v>0</v>
      </c>
      <c r="D33" s="46">
        <v>0</v>
      </c>
      <c r="E33" s="446">
        <v>0</v>
      </c>
      <c r="F33" s="46">
        <v>0</v>
      </c>
      <c r="G33" s="440">
        <f t="shared" si="2"/>
        <v>0</v>
      </c>
      <c r="H33" s="44"/>
    </row>
    <row r="34" spans="1:8" ht="12.75">
      <c r="A34" s="45">
        <f t="shared" si="3"/>
        <v>28</v>
      </c>
      <c r="B34" s="5" t="s">
        <v>110</v>
      </c>
      <c r="C34" s="46">
        <v>0</v>
      </c>
      <c r="D34" s="46">
        <v>0</v>
      </c>
      <c r="E34" s="446">
        <v>0</v>
      </c>
      <c r="F34" s="46">
        <v>0</v>
      </c>
      <c r="G34" s="440">
        <f t="shared" si="2"/>
        <v>0</v>
      </c>
      <c r="H34" s="44"/>
    </row>
    <row r="35" spans="1:8" ht="12.75">
      <c r="A35" s="45">
        <f t="shared" si="3"/>
        <v>29</v>
      </c>
      <c r="B35" s="5" t="s">
        <v>35</v>
      </c>
      <c r="C35" s="46">
        <v>0</v>
      </c>
      <c r="D35" s="46">
        <v>0</v>
      </c>
      <c r="E35" s="446">
        <v>0</v>
      </c>
      <c r="F35" s="46">
        <v>0</v>
      </c>
      <c r="G35" s="440">
        <f t="shared" si="2"/>
        <v>0</v>
      </c>
      <c r="H35" s="44"/>
    </row>
    <row r="36" spans="1:8" ht="12.75">
      <c r="A36" s="45">
        <f t="shared" si="3"/>
        <v>30</v>
      </c>
      <c r="B36" s="5" t="s">
        <v>111</v>
      </c>
      <c r="C36" s="46">
        <v>0</v>
      </c>
      <c r="D36" s="46">
        <v>0</v>
      </c>
      <c r="E36" s="446">
        <v>0</v>
      </c>
      <c r="F36" s="46">
        <v>0</v>
      </c>
      <c r="G36" s="440">
        <f t="shared" si="2"/>
        <v>0</v>
      </c>
      <c r="H36" s="44"/>
    </row>
    <row r="37" spans="1:18" ht="12.75">
      <c r="A37" s="45">
        <f t="shared" si="3"/>
        <v>31</v>
      </c>
      <c r="B37" s="418" t="s">
        <v>303</v>
      </c>
      <c r="C37" s="447">
        <f>SUM(C31:C36)</f>
        <v>0</v>
      </c>
      <c r="D37" s="447">
        <f>SUM(D31:D36)</f>
        <v>0</v>
      </c>
      <c r="E37" s="445" t="s">
        <v>24</v>
      </c>
      <c r="F37" s="447">
        <f>SUM(F31:F36)</f>
        <v>0</v>
      </c>
      <c r="G37" s="447">
        <f>SUM(G31:G36)</f>
        <v>0</v>
      </c>
      <c r="H37" s="44"/>
      <c r="M37" s="35"/>
      <c r="N37" s="35"/>
      <c r="O37" s="35"/>
      <c r="P37" s="35"/>
      <c r="Q37" s="35"/>
      <c r="R37" s="35"/>
    </row>
    <row r="38" ht="12.75">
      <c r="E38" s="412"/>
    </row>
    <row r="39" spans="1:8" ht="12.75">
      <c r="A39" s="45">
        <v>32</v>
      </c>
      <c r="B39" s="419" t="s">
        <v>304</v>
      </c>
      <c r="C39" s="443">
        <f>SUM(C23,C28,C37)</f>
        <v>0</v>
      </c>
      <c r="D39" s="443">
        <f>SUM(D23,D28,D37)</f>
        <v>0</v>
      </c>
      <c r="E39" s="442"/>
      <c r="F39" s="443">
        <f>SUM(F23,F28,F37)</f>
        <v>0</v>
      </c>
      <c r="G39" s="443">
        <f>SUM(G23,G28,G37)</f>
        <v>0</v>
      </c>
      <c r="H39" s="44"/>
    </row>
    <row r="50" spans="8:18" ht="12.75">
      <c r="H50" s="41"/>
      <c r="I50" s="41"/>
      <c r="J50" s="41"/>
      <c r="K50" s="41"/>
      <c r="L50" s="41"/>
      <c r="M50" s="41"/>
      <c r="N50" s="17"/>
      <c r="O50" s="17"/>
      <c r="P50" s="17"/>
      <c r="Q50" s="17"/>
      <c r="R50" s="71"/>
    </row>
    <row r="51" spans="13:18" ht="12.75">
      <c r="M51" s="35"/>
      <c r="N51" s="35"/>
      <c r="O51" s="35"/>
      <c r="P51" s="35"/>
      <c r="Q51" s="35"/>
      <c r="R51" s="35"/>
    </row>
    <row r="56" spans="2:17" ht="15">
      <c r="B56" s="38"/>
      <c r="C56" s="38"/>
      <c r="D56" s="38"/>
      <c r="E56" s="38"/>
      <c r="F56" s="38"/>
      <c r="G56" s="39"/>
      <c r="H56" s="39"/>
      <c r="I56" s="39"/>
      <c r="J56" s="39"/>
      <c r="K56" s="39"/>
      <c r="L56" s="39"/>
      <c r="M56" s="40"/>
      <c r="N56" s="40"/>
      <c r="O56" s="40"/>
      <c r="P56" s="39"/>
      <c r="Q56" s="37"/>
    </row>
    <row r="57" spans="2:17" ht="15">
      <c r="B57" s="38"/>
      <c r="C57" s="38"/>
      <c r="D57" s="38"/>
      <c r="E57" s="38"/>
      <c r="F57" s="38"/>
      <c r="G57" s="39"/>
      <c r="H57" s="39"/>
      <c r="I57" s="39"/>
      <c r="J57" s="39"/>
      <c r="K57" s="39"/>
      <c r="L57" s="39"/>
      <c r="M57" s="40"/>
      <c r="N57" s="40"/>
      <c r="O57" s="40"/>
      <c r="P57" s="39"/>
      <c r="Q57" s="37"/>
    </row>
    <row r="58" spans="2:17" ht="15">
      <c r="B58" s="38"/>
      <c r="C58" s="38"/>
      <c r="D58" s="38"/>
      <c r="E58" s="38"/>
      <c r="F58" s="38"/>
      <c r="G58" s="39"/>
      <c r="H58" s="39"/>
      <c r="I58" s="39"/>
      <c r="J58" s="39"/>
      <c r="K58" s="39"/>
      <c r="L58" s="39"/>
      <c r="M58" s="40"/>
      <c r="N58" s="40"/>
      <c r="O58" s="40"/>
      <c r="P58" s="39"/>
      <c r="Q58" s="37"/>
    </row>
    <row r="59" spans="2:17" ht="15">
      <c r="B59" s="38"/>
      <c r="C59" s="38"/>
      <c r="D59" s="38"/>
      <c r="E59" s="38"/>
      <c r="F59" s="38"/>
      <c r="G59" s="39"/>
      <c r="H59" s="39"/>
      <c r="I59" s="39"/>
      <c r="J59" s="39"/>
      <c r="K59" s="39"/>
      <c r="L59" s="39"/>
      <c r="M59" s="40"/>
      <c r="N59" s="40"/>
      <c r="O59" s="40"/>
      <c r="P59" s="39"/>
      <c r="Q59" s="37"/>
    </row>
    <row r="60" spans="2:17" ht="15">
      <c r="B60" s="38"/>
      <c r="C60" s="38"/>
      <c r="D60" s="38"/>
      <c r="E60" s="38"/>
      <c r="F60" s="38"/>
      <c r="G60" s="39"/>
      <c r="H60" s="39"/>
      <c r="I60" s="39"/>
      <c r="J60" s="39"/>
      <c r="K60" s="39"/>
      <c r="L60" s="39"/>
      <c r="M60" s="40"/>
      <c r="N60" s="40"/>
      <c r="O60" s="40"/>
      <c r="P60" s="39"/>
      <c r="Q60" s="37"/>
    </row>
    <row r="61" spans="2:17" ht="15">
      <c r="B61" s="38"/>
      <c r="C61" s="38"/>
      <c r="D61" s="38"/>
      <c r="E61" s="38"/>
      <c r="F61" s="38"/>
      <c r="G61" s="39"/>
      <c r="H61" s="39"/>
      <c r="I61" s="39"/>
      <c r="J61" s="39"/>
      <c r="K61" s="39"/>
      <c r="L61" s="39"/>
      <c r="M61" s="40"/>
      <c r="N61" s="40"/>
      <c r="O61" s="40"/>
      <c r="P61" s="39"/>
      <c r="Q61" s="37"/>
    </row>
    <row r="62" spans="2:17" ht="15">
      <c r="B62" s="38"/>
      <c r="C62" s="38"/>
      <c r="D62" s="38"/>
      <c r="E62" s="38"/>
      <c r="F62" s="38"/>
      <c r="G62" s="39"/>
      <c r="H62" s="39"/>
      <c r="I62" s="39"/>
      <c r="J62" s="39"/>
      <c r="K62" s="39"/>
      <c r="L62" s="39"/>
      <c r="M62" s="40"/>
      <c r="N62" s="40"/>
      <c r="O62" s="40"/>
      <c r="P62" s="39"/>
      <c r="Q62" s="37"/>
    </row>
    <row r="63" spans="2:17" ht="15">
      <c r="B63" s="38"/>
      <c r="C63" s="38"/>
      <c r="D63" s="38"/>
      <c r="E63" s="38"/>
      <c r="F63" s="38"/>
      <c r="G63" s="39"/>
      <c r="H63" s="39"/>
      <c r="I63" s="39"/>
      <c r="J63" s="39"/>
      <c r="K63" s="39"/>
      <c r="L63" s="39"/>
      <c r="M63" s="40"/>
      <c r="N63" s="40"/>
      <c r="O63" s="40"/>
      <c r="P63" s="39"/>
      <c r="Q63" s="37"/>
    </row>
    <row r="64" spans="2:17" ht="15">
      <c r="B64" s="38"/>
      <c r="C64" s="38"/>
      <c r="D64" s="38"/>
      <c r="E64" s="38"/>
      <c r="F64" s="38"/>
      <c r="G64" s="39"/>
      <c r="H64" s="39"/>
      <c r="I64" s="39"/>
      <c r="J64" s="39"/>
      <c r="K64" s="39"/>
      <c r="L64" s="39"/>
      <c r="M64" s="40"/>
      <c r="N64" s="40"/>
      <c r="O64" s="40"/>
      <c r="P64" s="39"/>
      <c r="Q64" s="37"/>
    </row>
    <row r="65" spans="2:17" ht="15">
      <c r="B65" s="38"/>
      <c r="C65" s="38"/>
      <c r="D65" s="38"/>
      <c r="E65" s="38"/>
      <c r="F65" s="38"/>
      <c r="G65" s="39"/>
      <c r="H65" s="39"/>
      <c r="I65" s="39"/>
      <c r="J65" s="39"/>
      <c r="K65" s="39"/>
      <c r="L65" s="39"/>
      <c r="M65" s="40"/>
      <c r="N65" s="40"/>
      <c r="O65" s="40"/>
      <c r="P65" s="39"/>
      <c r="Q65" s="37"/>
    </row>
    <row r="66" spans="2:17" ht="15">
      <c r="B66" s="38"/>
      <c r="C66" s="38"/>
      <c r="D66" s="38"/>
      <c r="E66" s="38"/>
      <c r="F66" s="38"/>
      <c r="G66" s="39"/>
      <c r="H66" s="39"/>
      <c r="I66" s="39"/>
      <c r="J66" s="39"/>
      <c r="K66" s="39"/>
      <c r="L66" s="39"/>
      <c r="M66" s="40"/>
      <c r="N66" s="40"/>
      <c r="O66" s="40"/>
      <c r="P66" s="39"/>
      <c r="Q66" s="37"/>
    </row>
    <row r="67" spans="2:17" ht="15">
      <c r="B67" s="38"/>
      <c r="C67" s="38"/>
      <c r="D67" s="38"/>
      <c r="E67" s="38"/>
      <c r="F67" s="38"/>
      <c r="G67" s="39"/>
      <c r="H67" s="39"/>
      <c r="I67" s="39"/>
      <c r="J67" s="39"/>
      <c r="K67" s="39"/>
      <c r="L67" s="39"/>
      <c r="M67" s="40"/>
      <c r="N67" s="40"/>
      <c r="O67" s="40"/>
      <c r="P67" s="39"/>
      <c r="Q67" s="37"/>
    </row>
    <row r="68" spans="2:17" ht="15">
      <c r="B68" s="38"/>
      <c r="C68" s="38"/>
      <c r="D68" s="38"/>
      <c r="E68" s="38"/>
      <c r="F68" s="38"/>
      <c r="G68" s="39"/>
      <c r="H68" s="39"/>
      <c r="I68" s="39"/>
      <c r="J68" s="39"/>
      <c r="K68" s="39"/>
      <c r="L68" s="39"/>
      <c r="M68" s="40"/>
      <c r="N68" s="40"/>
      <c r="O68" s="40"/>
      <c r="P68" s="39"/>
      <c r="Q68" s="37"/>
    </row>
    <row r="69" spans="2:17" ht="15">
      <c r="B69" s="38"/>
      <c r="C69" s="38"/>
      <c r="D69" s="38"/>
      <c r="E69" s="38"/>
      <c r="F69" s="38"/>
      <c r="G69" s="39"/>
      <c r="H69" s="39"/>
      <c r="I69" s="39"/>
      <c r="J69" s="39"/>
      <c r="K69" s="39"/>
      <c r="L69" s="39"/>
      <c r="M69" s="40"/>
      <c r="N69" s="40"/>
      <c r="O69" s="40"/>
      <c r="P69" s="39"/>
      <c r="Q69" s="37"/>
    </row>
    <row r="70" spans="2:17" ht="15">
      <c r="B70" s="38"/>
      <c r="C70" s="38"/>
      <c r="D70" s="38"/>
      <c r="E70" s="38"/>
      <c r="F70" s="38"/>
      <c r="G70" s="39"/>
      <c r="H70" s="39"/>
      <c r="I70" s="39"/>
      <c r="J70" s="39"/>
      <c r="K70" s="39"/>
      <c r="L70" s="39"/>
      <c r="M70" s="40"/>
      <c r="N70" s="40"/>
      <c r="O70" s="40"/>
      <c r="P70" s="39"/>
      <c r="Q70" s="37"/>
    </row>
    <row r="71" spans="2:17" ht="15">
      <c r="B71" s="38"/>
      <c r="C71" s="38"/>
      <c r="D71" s="38"/>
      <c r="E71" s="38"/>
      <c r="F71" s="38"/>
      <c r="G71" s="39"/>
      <c r="H71" s="39"/>
      <c r="I71" s="39"/>
      <c r="J71" s="39"/>
      <c r="K71" s="39"/>
      <c r="L71" s="39"/>
      <c r="M71" s="40"/>
      <c r="N71" s="40"/>
      <c r="O71" s="40"/>
      <c r="P71" s="39"/>
      <c r="Q71" s="37"/>
    </row>
    <row r="72" spans="2:17" ht="15">
      <c r="B72" s="38"/>
      <c r="C72" s="38"/>
      <c r="D72" s="38"/>
      <c r="E72" s="38"/>
      <c r="F72" s="38"/>
      <c r="G72" s="39"/>
      <c r="H72" s="39"/>
      <c r="I72" s="39"/>
      <c r="J72" s="39"/>
      <c r="K72" s="39"/>
      <c r="L72" s="39"/>
      <c r="M72" s="40"/>
      <c r="N72" s="40"/>
      <c r="O72" s="40"/>
      <c r="P72" s="39"/>
      <c r="Q72" s="37"/>
    </row>
    <row r="73" spans="2:17" ht="15">
      <c r="B73" s="38"/>
      <c r="C73" s="38"/>
      <c r="D73" s="38"/>
      <c r="E73" s="38"/>
      <c r="F73" s="38"/>
      <c r="G73" s="39"/>
      <c r="H73" s="39"/>
      <c r="I73" s="39"/>
      <c r="J73" s="39"/>
      <c r="K73" s="39"/>
      <c r="L73" s="39"/>
      <c r="M73" s="40"/>
      <c r="N73" s="40"/>
      <c r="O73" s="40"/>
      <c r="P73" s="39"/>
      <c r="Q73" s="37"/>
    </row>
    <row r="74" spans="2:17" ht="15">
      <c r="B74" s="38"/>
      <c r="C74" s="38"/>
      <c r="D74" s="38"/>
      <c r="E74" s="38"/>
      <c r="F74" s="38"/>
      <c r="G74" s="39"/>
      <c r="H74" s="39"/>
      <c r="I74" s="39"/>
      <c r="J74" s="39"/>
      <c r="K74" s="39"/>
      <c r="L74" s="39"/>
      <c r="M74" s="40"/>
      <c r="N74" s="40"/>
      <c r="O74" s="40"/>
      <c r="P74" s="39"/>
      <c r="Q74" s="37"/>
    </row>
    <row r="75" spans="2:17" ht="15">
      <c r="B75" s="38"/>
      <c r="C75" s="38"/>
      <c r="D75" s="38"/>
      <c r="E75" s="38"/>
      <c r="F75" s="38"/>
      <c r="G75" s="39"/>
      <c r="H75" s="39"/>
      <c r="I75" s="39"/>
      <c r="J75" s="39"/>
      <c r="K75" s="39"/>
      <c r="L75" s="39"/>
      <c r="M75" s="40"/>
      <c r="N75" s="40"/>
      <c r="O75" s="40"/>
      <c r="P75" s="39"/>
      <c r="Q75" s="37"/>
    </row>
    <row r="76" spans="2:17" ht="15">
      <c r="B76" s="38"/>
      <c r="C76" s="38"/>
      <c r="D76" s="38"/>
      <c r="E76" s="38"/>
      <c r="F76" s="38"/>
      <c r="G76" s="39"/>
      <c r="H76" s="39"/>
      <c r="I76" s="39"/>
      <c r="J76" s="39"/>
      <c r="K76" s="39"/>
      <c r="L76" s="39"/>
      <c r="M76" s="40"/>
      <c r="N76" s="40"/>
      <c r="O76" s="40"/>
      <c r="P76" s="39"/>
      <c r="Q76" s="37"/>
    </row>
    <row r="77" spans="2:17" ht="15">
      <c r="B77" s="38"/>
      <c r="C77" s="38"/>
      <c r="D77" s="38"/>
      <c r="E77" s="38"/>
      <c r="F77" s="38"/>
      <c r="G77" s="39"/>
      <c r="H77" s="39"/>
      <c r="I77" s="39"/>
      <c r="J77" s="39"/>
      <c r="K77" s="39"/>
      <c r="L77" s="39"/>
      <c r="M77" s="40"/>
      <c r="N77" s="40"/>
      <c r="O77" s="40"/>
      <c r="P77" s="39"/>
      <c r="Q77" s="37"/>
    </row>
    <row r="78" spans="2:17" ht="15">
      <c r="B78" s="38"/>
      <c r="C78" s="38"/>
      <c r="D78" s="38"/>
      <c r="E78" s="38"/>
      <c r="F78" s="38"/>
      <c r="G78" s="39"/>
      <c r="H78" s="39"/>
      <c r="I78" s="39"/>
      <c r="J78" s="39"/>
      <c r="K78" s="39"/>
      <c r="L78" s="39"/>
      <c r="M78" s="40"/>
      <c r="N78" s="40"/>
      <c r="O78" s="40"/>
      <c r="P78" s="39"/>
      <c r="Q78" s="37"/>
    </row>
    <row r="79" spans="2:17" ht="15">
      <c r="B79" s="38"/>
      <c r="C79" s="38"/>
      <c r="D79" s="38"/>
      <c r="E79" s="38"/>
      <c r="F79" s="38"/>
      <c r="G79" s="39"/>
      <c r="H79" s="39"/>
      <c r="I79" s="39"/>
      <c r="J79" s="39"/>
      <c r="K79" s="39"/>
      <c r="L79" s="39"/>
      <c r="M79" s="40"/>
      <c r="N79" s="40"/>
      <c r="O79" s="40"/>
      <c r="P79" s="39"/>
      <c r="Q79" s="37"/>
    </row>
    <row r="80" spans="2:17" ht="15">
      <c r="B80" s="38"/>
      <c r="C80" s="38"/>
      <c r="D80" s="38"/>
      <c r="E80" s="38"/>
      <c r="F80" s="38"/>
      <c r="G80" s="39"/>
      <c r="H80" s="39"/>
      <c r="I80" s="39"/>
      <c r="J80" s="39"/>
      <c r="K80" s="39"/>
      <c r="L80" s="39"/>
      <c r="M80" s="40"/>
      <c r="N80" s="40"/>
      <c r="O80" s="40"/>
      <c r="P80" s="39"/>
      <c r="Q80" s="37"/>
    </row>
    <row r="81" spans="2:17" ht="15">
      <c r="B81" s="38"/>
      <c r="C81" s="38"/>
      <c r="D81" s="38"/>
      <c r="E81" s="38"/>
      <c r="F81" s="38"/>
      <c r="G81" s="39"/>
      <c r="H81" s="39"/>
      <c r="I81" s="39"/>
      <c r="J81" s="39"/>
      <c r="K81" s="39"/>
      <c r="L81" s="39"/>
      <c r="M81" s="40"/>
      <c r="N81" s="40"/>
      <c r="O81" s="40"/>
      <c r="P81" s="39"/>
      <c r="Q81" s="37"/>
    </row>
    <row r="82" spans="2:17" ht="15">
      <c r="B82" s="38"/>
      <c r="C82" s="38"/>
      <c r="D82" s="38"/>
      <c r="E82" s="38"/>
      <c r="F82" s="38"/>
      <c r="G82" s="39"/>
      <c r="H82" s="39"/>
      <c r="I82" s="39"/>
      <c r="J82" s="39"/>
      <c r="K82" s="39"/>
      <c r="L82" s="39"/>
      <c r="M82" s="40"/>
      <c r="N82" s="40"/>
      <c r="O82" s="40"/>
      <c r="P82" s="39"/>
      <c r="Q82" s="37"/>
    </row>
    <row r="83" spans="2:17" ht="15">
      <c r="B83" s="38"/>
      <c r="C83" s="38"/>
      <c r="D83" s="38"/>
      <c r="E83" s="38"/>
      <c r="F83" s="38"/>
      <c r="G83" s="39"/>
      <c r="H83" s="39"/>
      <c r="I83" s="39"/>
      <c r="J83" s="39"/>
      <c r="K83" s="39"/>
      <c r="L83" s="39"/>
      <c r="M83" s="40"/>
      <c r="N83" s="40"/>
      <c r="O83" s="40"/>
      <c r="P83" s="39"/>
      <c r="Q83" s="37"/>
    </row>
    <row r="84" spans="2:17" ht="15">
      <c r="B84" s="38"/>
      <c r="C84" s="38"/>
      <c r="D84" s="38"/>
      <c r="E84" s="38"/>
      <c r="F84" s="38"/>
      <c r="G84" s="39"/>
      <c r="H84" s="39"/>
      <c r="I84" s="39"/>
      <c r="J84" s="39"/>
      <c r="K84" s="39"/>
      <c r="L84" s="39"/>
      <c r="M84" s="40"/>
      <c r="N84" s="40"/>
      <c r="O84" s="40"/>
      <c r="P84" s="39"/>
      <c r="Q84" s="37"/>
    </row>
    <row r="85" spans="2:17" ht="15">
      <c r="B85" s="38"/>
      <c r="C85" s="38"/>
      <c r="D85" s="38"/>
      <c r="E85" s="38"/>
      <c r="F85" s="38"/>
      <c r="G85" s="39"/>
      <c r="H85" s="39"/>
      <c r="I85" s="39"/>
      <c r="J85" s="39"/>
      <c r="K85" s="39"/>
      <c r="L85" s="39"/>
      <c r="M85" s="40"/>
      <c r="N85" s="40"/>
      <c r="O85" s="40"/>
      <c r="P85" s="39"/>
      <c r="Q85" s="37"/>
    </row>
    <row r="86" spans="2:17" ht="15">
      <c r="B86" s="38"/>
      <c r="C86" s="38"/>
      <c r="D86" s="38"/>
      <c r="E86" s="38"/>
      <c r="F86" s="38"/>
      <c r="G86" s="39"/>
      <c r="H86" s="39"/>
      <c r="I86" s="39"/>
      <c r="J86" s="39"/>
      <c r="K86" s="39"/>
      <c r="L86" s="39"/>
      <c r="M86" s="40"/>
      <c r="N86" s="40"/>
      <c r="O86" s="40"/>
      <c r="P86" s="39"/>
      <c r="Q86" s="37"/>
    </row>
    <row r="87" spans="2:17" ht="15">
      <c r="B87" s="38"/>
      <c r="C87" s="38"/>
      <c r="D87" s="38"/>
      <c r="E87" s="38"/>
      <c r="F87" s="38"/>
      <c r="G87" s="39"/>
      <c r="H87" s="39"/>
      <c r="I87" s="39"/>
      <c r="J87" s="39"/>
      <c r="K87" s="39"/>
      <c r="L87" s="39"/>
      <c r="M87" s="40"/>
      <c r="N87" s="40"/>
      <c r="O87" s="40"/>
      <c r="P87" s="39"/>
      <c r="Q87" s="37"/>
    </row>
    <row r="88" spans="2:17" ht="15">
      <c r="B88" s="38"/>
      <c r="C88" s="38"/>
      <c r="D88" s="38"/>
      <c r="E88" s="38"/>
      <c r="F88" s="38"/>
      <c r="G88" s="39"/>
      <c r="H88" s="39"/>
      <c r="I88" s="39"/>
      <c r="J88" s="39"/>
      <c r="K88" s="39"/>
      <c r="L88" s="39"/>
      <c r="M88" s="40"/>
      <c r="N88" s="40"/>
      <c r="O88" s="40"/>
      <c r="P88" s="39"/>
      <c r="Q88" s="37"/>
    </row>
    <row r="89" spans="2:17" ht="15">
      <c r="B89" s="38"/>
      <c r="C89" s="38"/>
      <c r="D89" s="38"/>
      <c r="E89" s="38"/>
      <c r="F89" s="38"/>
      <c r="G89" s="39"/>
      <c r="H89" s="39"/>
      <c r="I89" s="39"/>
      <c r="J89" s="39"/>
      <c r="K89" s="39"/>
      <c r="L89" s="39"/>
      <c r="M89" s="40"/>
      <c r="N89" s="40"/>
      <c r="O89" s="40"/>
      <c r="P89" s="39"/>
      <c r="Q89" s="37"/>
    </row>
    <row r="90" spans="2:17" ht="15">
      <c r="B90" s="38"/>
      <c r="C90" s="38"/>
      <c r="D90" s="38"/>
      <c r="E90" s="38"/>
      <c r="F90" s="38"/>
      <c r="G90" s="39"/>
      <c r="H90" s="39"/>
      <c r="I90" s="39"/>
      <c r="J90" s="39"/>
      <c r="K90" s="39"/>
      <c r="L90" s="39"/>
      <c r="M90" s="40"/>
      <c r="N90" s="40"/>
      <c r="O90" s="40"/>
      <c r="P90" s="39"/>
      <c r="Q90" s="37"/>
    </row>
    <row r="91" spans="2:17" ht="15">
      <c r="B91" s="38"/>
      <c r="C91" s="38"/>
      <c r="D91" s="38"/>
      <c r="E91" s="38"/>
      <c r="F91" s="38"/>
      <c r="G91" s="39"/>
      <c r="H91" s="39"/>
      <c r="I91" s="39"/>
      <c r="J91" s="39"/>
      <c r="K91" s="39"/>
      <c r="L91" s="39"/>
      <c r="M91" s="40"/>
      <c r="N91" s="40"/>
      <c r="O91" s="40"/>
      <c r="P91" s="39"/>
      <c r="Q91" s="37"/>
    </row>
    <row r="92" spans="2:17" ht="15">
      <c r="B92" s="38"/>
      <c r="C92" s="38"/>
      <c r="D92" s="38"/>
      <c r="E92" s="38"/>
      <c r="F92" s="38"/>
      <c r="G92" s="39"/>
      <c r="H92" s="39"/>
      <c r="I92" s="39"/>
      <c r="J92" s="39"/>
      <c r="K92" s="39"/>
      <c r="L92" s="39"/>
      <c r="M92" s="40"/>
      <c r="N92" s="40"/>
      <c r="O92" s="40"/>
      <c r="P92" s="39"/>
      <c r="Q92" s="37"/>
    </row>
    <row r="93" spans="2:17" ht="15">
      <c r="B93" s="38"/>
      <c r="C93" s="38"/>
      <c r="D93" s="38"/>
      <c r="E93" s="38"/>
      <c r="F93" s="38"/>
      <c r="G93" s="39"/>
      <c r="H93" s="39"/>
      <c r="I93" s="39"/>
      <c r="J93" s="39"/>
      <c r="K93" s="39"/>
      <c r="L93" s="39"/>
      <c r="M93" s="40"/>
      <c r="N93" s="40"/>
      <c r="O93" s="40"/>
      <c r="P93" s="39"/>
      <c r="Q93" s="37"/>
    </row>
    <row r="94" spans="2:17" ht="15">
      <c r="B94" s="38"/>
      <c r="C94" s="38"/>
      <c r="D94" s="38"/>
      <c r="E94" s="38"/>
      <c r="F94" s="38"/>
      <c r="G94" s="39"/>
      <c r="H94" s="39"/>
      <c r="I94" s="39"/>
      <c r="J94" s="39"/>
      <c r="K94" s="39"/>
      <c r="L94" s="39"/>
      <c r="M94" s="40"/>
      <c r="N94" s="40"/>
      <c r="O94" s="40"/>
      <c r="P94" s="39"/>
      <c r="Q94" s="37"/>
    </row>
    <row r="95" spans="2:17" ht="15">
      <c r="B95" s="38"/>
      <c r="C95" s="38"/>
      <c r="D95" s="38"/>
      <c r="E95" s="38"/>
      <c r="F95" s="38"/>
      <c r="G95" s="39"/>
      <c r="H95" s="39"/>
      <c r="I95" s="39"/>
      <c r="J95" s="39"/>
      <c r="K95" s="39"/>
      <c r="L95" s="39"/>
      <c r="M95" s="40"/>
      <c r="N95" s="40"/>
      <c r="O95" s="40"/>
      <c r="P95" s="39"/>
      <c r="Q95" s="37"/>
    </row>
    <row r="96" spans="2:17" ht="15">
      <c r="B96" s="38"/>
      <c r="C96" s="38"/>
      <c r="D96" s="38"/>
      <c r="E96" s="38"/>
      <c r="F96" s="38"/>
      <c r="G96" s="39"/>
      <c r="H96" s="39"/>
      <c r="I96" s="39"/>
      <c r="J96" s="39"/>
      <c r="K96" s="39"/>
      <c r="L96" s="39"/>
      <c r="M96" s="40"/>
      <c r="N96" s="40"/>
      <c r="O96" s="40"/>
      <c r="P96" s="39"/>
      <c r="Q96" s="37"/>
    </row>
    <row r="97" spans="2:17" ht="15">
      <c r="B97" s="38"/>
      <c r="C97" s="38"/>
      <c r="D97" s="38"/>
      <c r="E97" s="38"/>
      <c r="F97" s="38"/>
      <c r="G97" s="39"/>
      <c r="H97" s="39"/>
      <c r="I97" s="39"/>
      <c r="J97" s="39"/>
      <c r="K97" s="39"/>
      <c r="L97" s="39"/>
      <c r="M97" s="40"/>
      <c r="N97" s="40"/>
      <c r="O97" s="40"/>
      <c r="P97" s="39"/>
      <c r="Q97" s="37"/>
    </row>
    <row r="98" spans="2:17" ht="15">
      <c r="B98" s="38"/>
      <c r="C98" s="38"/>
      <c r="D98" s="38"/>
      <c r="E98" s="38"/>
      <c r="F98" s="38"/>
      <c r="G98" s="39"/>
      <c r="H98" s="39"/>
      <c r="I98" s="39"/>
      <c r="J98" s="39"/>
      <c r="K98" s="39"/>
      <c r="L98" s="39"/>
      <c r="M98" s="40"/>
      <c r="N98" s="40"/>
      <c r="O98" s="40"/>
      <c r="P98" s="39"/>
      <c r="Q98" s="37"/>
    </row>
    <row r="99" spans="2:17" ht="15">
      <c r="B99" s="38"/>
      <c r="C99" s="38"/>
      <c r="D99" s="38"/>
      <c r="E99" s="38"/>
      <c r="F99" s="38"/>
      <c r="G99" s="39"/>
      <c r="H99" s="39"/>
      <c r="I99" s="39"/>
      <c r="J99" s="39"/>
      <c r="K99" s="39"/>
      <c r="L99" s="39"/>
      <c r="M99" s="40"/>
      <c r="N99" s="40"/>
      <c r="O99" s="40"/>
      <c r="P99" s="39"/>
      <c r="Q99" s="37"/>
    </row>
    <row r="100" spans="2:17" ht="15">
      <c r="B100" s="38"/>
      <c r="C100" s="38"/>
      <c r="D100" s="38"/>
      <c r="E100" s="38"/>
      <c r="F100" s="38"/>
      <c r="G100" s="39"/>
      <c r="H100" s="39"/>
      <c r="I100" s="39"/>
      <c r="J100" s="39"/>
      <c r="K100" s="39"/>
      <c r="L100" s="39"/>
      <c r="M100" s="40"/>
      <c r="N100" s="40"/>
      <c r="O100" s="40"/>
      <c r="P100" s="39"/>
      <c r="Q100" s="37"/>
    </row>
    <row r="101" spans="2:17" ht="15">
      <c r="B101" s="38"/>
      <c r="C101" s="38"/>
      <c r="D101" s="38"/>
      <c r="E101" s="38"/>
      <c r="F101" s="38"/>
      <c r="G101" s="39"/>
      <c r="H101" s="39"/>
      <c r="I101" s="39"/>
      <c r="J101" s="39"/>
      <c r="K101" s="39"/>
      <c r="L101" s="39"/>
      <c r="M101" s="40"/>
      <c r="N101" s="40"/>
      <c r="O101" s="40"/>
      <c r="P101" s="39"/>
      <c r="Q101" s="37"/>
    </row>
    <row r="102" spans="2:17" ht="15">
      <c r="B102" s="38"/>
      <c r="C102" s="38"/>
      <c r="D102" s="38"/>
      <c r="E102" s="38"/>
      <c r="F102" s="38"/>
      <c r="G102" s="39"/>
      <c r="H102" s="39"/>
      <c r="I102" s="39"/>
      <c r="J102" s="39"/>
      <c r="K102" s="39"/>
      <c r="L102" s="39"/>
      <c r="M102" s="40"/>
      <c r="N102" s="40"/>
      <c r="O102" s="40"/>
      <c r="P102" s="39"/>
      <c r="Q102" s="37"/>
    </row>
    <row r="103" spans="2:17" ht="15">
      <c r="B103" s="38"/>
      <c r="C103" s="38"/>
      <c r="D103" s="38"/>
      <c r="E103" s="38"/>
      <c r="F103" s="38"/>
      <c r="G103" s="39"/>
      <c r="H103" s="39"/>
      <c r="I103" s="39"/>
      <c r="J103" s="39"/>
      <c r="K103" s="39"/>
      <c r="L103" s="39"/>
      <c r="M103" s="40"/>
      <c r="N103" s="40"/>
      <c r="O103" s="40"/>
      <c r="P103" s="39"/>
      <c r="Q103" s="37"/>
    </row>
    <row r="104" spans="2:17" ht="15">
      <c r="B104" s="38"/>
      <c r="C104" s="38"/>
      <c r="D104" s="38"/>
      <c r="E104" s="38"/>
      <c r="F104" s="38"/>
      <c r="G104" s="39"/>
      <c r="H104" s="39"/>
      <c r="I104" s="39"/>
      <c r="J104" s="39"/>
      <c r="K104" s="39"/>
      <c r="L104" s="39"/>
      <c r="M104" s="40"/>
      <c r="N104" s="40"/>
      <c r="O104" s="40"/>
      <c r="P104" s="39"/>
      <c r="Q104" s="37"/>
    </row>
    <row r="105" spans="2:17" ht="15">
      <c r="B105" s="38"/>
      <c r="C105" s="38"/>
      <c r="D105" s="38"/>
      <c r="E105" s="38"/>
      <c r="F105" s="38"/>
      <c r="G105" s="39"/>
      <c r="H105" s="39"/>
      <c r="I105" s="39"/>
      <c r="J105" s="39"/>
      <c r="K105" s="39"/>
      <c r="L105" s="39"/>
      <c r="M105" s="40"/>
      <c r="N105" s="40"/>
      <c r="O105" s="40"/>
      <c r="P105" s="39"/>
      <c r="Q105" s="37"/>
    </row>
    <row r="106" spans="2:17" ht="15">
      <c r="B106" s="38"/>
      <c r="C106" s="38"/>
      <c r="D106" s="38"/>
      <c r="E106" s="38"/>
      <c r="F106" s="38"/>
      <c r="G106" s="39"/>
      <c r="H106" s="39"/>
      <c r="I106" s="39"/>
      <c r="J106" s="39"/>
      <c r="K106" s="39"/>
      <c r="L106" s="39"/>
      <c r="M106" s="40"/>
      <c r="N106" s="40"/>
      <c r="O106" s="40"/>
      <c r="P106" s="39"/>
      <c r="Q106" s="37"/>
    </row>
    <row r="107" spans="2:17" ht="15">
      <c r="B107" s="38"/>
      <c r="C107" s="38"/>
      <c r="D107" s="38"/>
      <c r="E107" s="38"/>
      <c r="F107" s="38"/>
      <c r="G107" s="39"/>
      <c r="H107" s="39"/>
      <c r="I107" s="39"/>
      <c r="J107" s="39"/>
      <c r="K107" s="39"/>
      <c r="L107" s="39"/>
      <c r="M107" s="40"/>
      <c r="N107" s="40"/>
      <c r="O107" s="40"/>
      <c r="P107" s="39"/>
      <c r="Q107" s="37"/>
    </row>
    <row r="108" spans="2:17" ht="15">
      <c r="B108" s="38"/>
      <c r="C108" s="38"/>
      <c r="D108" s="38"/>
      <c r="E108" s="38"/>
      <c r="F108" s="38"/>
      <c r="G108" s="39"/>
      <c r="H108" s="39"/>
      <c r="I108" s="39"/>
      <c r="J108" s="39"/>
      <c r="K108" s="39"/>
      <c r="L108" s="39"/>
      <c r="M108" s="40"/>
      <c r="N108" s="40"/>
      <c r="O108" s="40"/>
      <c r="P108" s="39"/>
      <c r="Q108" s="37"/>
    </row>
    <row r="109" spans="2:17" ht="15">
      <c r="B109" s="38"/>
      <c r="C109" s="38"/>
      <c r="D109" s="38"/>
      <c r="E109" s="38"/>
      <c r="F109" s="38"/>
      <c r="G109" s="39"/>
      <c r="H109" s="39"/>
      <c r="I109" s="39"/>
      <c r="J109" s="39"/>
      <c r="K109" s="39"/>
      <c r="L109" s="39"/>
      <c r="M109" s="40"/>
      <c r="N109" s="40"/>
      <c r="O109" s="40"/>
      <c r="P109" s="39"/>
      <c r="Q109" s="37"/>
    </row>
    <row r="110" spans="2:17" ht="15">
      <c r="B110" s="38"/>
      <c r="C110" s="38"/>
      <c r="D110" s="38"/>
      <c r="E110" s="38"/>
      <c r="F110" s="38"/>
      <c r="G110" s="39"/>
      <c r="H110" s="39"/>
      <c r="I110" s="39"/>
      <c r="J110" s="39"/>
      <c r="K110" s="39"/>
      <c r="L110" s="39"/>
      <c r="M110" s="40"/>
      <c r="N110" s="40"/>
      <c r="O110" s="40"/>
      <c r="P110" s="39"/>
      <c r="Q110" s="37"/>
    </row>
    <row r="111" spans="2:17" ht="15">
      <c r="B111" s="38"/>
      <c r="C111" s="38"/>
      <c r="D111" s="38"/>
      <c r="E111" s="38"/>
      <c r="F111" s="38"/>
      <c r="G111" s="39"/>
      <c r="H111" s="39"/>
      <c r="I111" s="39"/>
      <c r="J111" s="39"/>
      <c r="K111" s="39"/>
      <c r="L111" s="39"/>
      <c r="M111" s="40"/>
      <c r="N111" s="40"/>
      <c r="O111" s="40"/>
      <c r="P111" s="39"/>
      <c r="Q111" s="37"/>
    </row>
    <row r="112" spans="2:17" ht="15">
      <c r="B112" s="38"/>
      <c r="C112" s="38"/>
      <c r="D112" s="38"/>
      <c r="E112" s="38"/>
      <c r="F112" s="38"/>
      <c r="G112" s="39"/>
      <c r="H112" s="39"/>
      <c r="I112" s="39"/>
      <c r="J112" s="39"/>
      <c r="K112" s="39"/>
      <c r="L112" s="39"/>
      <c r="M112" s="40"/>
      <c r="N112" s="40"/>
      <c r="O112" s="40"/>
      <c r="P112" s="39"/>
      <c r="Q112" s="37"/>
    </row>
    <row r="113" spans="2:17" ht="15">
      <c r="B113" s="38"/>
      <c r="C113" s="38"/>
      <c r="D113" s="38"/>
      <c r="E113" s="38"/>
      <c r="F113" s="38"/>
      <c r="G113" s="39"/>
      <c r="H113" s="39"/>
      <c r="I113" s="39"/>
      <c r="J113" s="39"/>
      <c r="K113" s="39"/>
      <c r="L113" s="39"/>
      <c r="M113" s="40"/>
      <c r="N113" s="40"/>
      <c r="O113" s="40"/>
      <c r="P113" s="39"/>
      <c r="Q113" s="37"/>
    </row>
    <row r="114" spans="2:17" ht="15">
      <c r="B114" s="38"/>
      <c r="C114" s="38"/>
      <c r="D114" s="38"/>
      <c r="E114" s="38"/>
      <c r="F114" s="38"/>
      <c r="G114" s="39"/>
      <c r="H114" s="39"/>
      <c r="I114" s="39"/>
      <c r="J114" s="39"/>
      <c r="K114" s="39"/>
      <c r="L114" s="39"/>
      <c r="M114" s="40"/>
      <c r="N114" s="40"/>
      <c r="O114" s="40"/>
      <c r="P114" s="39"/>
      <c r="Q114" s="37"/>
    </row>
    <row r="115" spans="2:17" ht="15">
      <c r="B115" s="38"/>
      <c r="C115" s="38"/>
      <c r="D115" s="38"/>
      <c r="E115" s="38"/>
      <c r="F115" s="38"/>
      <c r="G115" s="39"/>
      <c r="H115" s="39"/>
      <c r="I115" s="39"/>
      <c r="J115" s="39"/>
      <c r="K115" s="39"/>
      <c r="L115" s="39"/>
      <c r="M115" s="40"/>
      <c r="N115" s="40"/>
      <c r="O115" s="40"/>
      <c r="P115" s="39"/>
      <c r="Q115" s="37"/>
    </row>
    <row r="116" spans="2:17" ht="15">
      <c r="B116" s="38"/>
      <c r="C116" s="38"/>
      <c r="D116" s="38"/>
      <c r="E116" s="38"/>
      <c r="F116" s="38"/>
      <c r="G116" s="39"/>
      <c r="H116" s="39"/>
      <c r="I116" s="39"/>
      <c r="J116" s="39"/>
      <c r="K116" s="39"/>
      <c r="L116" s="39"/>
      <c r="M116" s="40"/>
      <c r="N116" s="40"/>
      <c r="O116" s="40"/>
      <c r="P116" s="39"/>
      <c r="Q116" s="37"/>
    </row>
    <row r="117" spans="2:17" ht="15">
      <c r="B117" s="38"/>
      <c r="C117" s="38"/>
      <c r="D117" s="38"/>
      <c r="E117" s="38"/>
      <c r="F117" s="38"/>
      <c r="G117" s="39"/>
      <c r="H117" s="39"/>
      <c r="I117" s="39"/>
      <c r="J117" s="39"/>
      <c r="K117" s="39"/>
      <c r="L117" s="39"/>
      <c r="M117" s="40"/>
      <c r="N117" s="40"/>
      <c r="O117" s="40"/>
      <c r="P117" s="39"/>
      <c r="Q117" s="37"/>
    </row>
    <row r="118" spans="2:17" ht="15">
      <c r="B118" s="38"/>
      <c r="C118" s="38"/>
      <c r="D118" s="38"/>
      <c r="E118" s="38"/>
      <c r="F118" s="38"/>
      <c r="G118" s="39"/>
      <c r="H118" s="39"/>
      <c r="I118" s="39"/>
      <c r="J118" s="39"/>
      <c r="K118" s="39"/>
      <c r="L118" s="39"/>
      <c r="M118" s="40"/>
      <c r="N118" s="40"/>
      <c r="O118" s="40"/>
      <c r="P118" s="39"/>
      <c r="Q118" s="37"/>
    </row>
    <row r="119" spans="2:17" ht="15">
      <c r="B119" s="38"/>
      <c r="C119" s="38"/>
      <c r="D119" s="38"/>
      <c r="E119" s="38"/>
      <c r="F119" s="38"/>
      <c r="G119" s="39"/>
      <c r="H119" s="39"/>
      <c r="I119" s="39"/>
      <c r="J119" s="39"/>
      <c r="K119" s="39"/>
      <c r="L119" s="39"/>
      <c r="M119" s="40"/>
      <c r="N119" s="40"/>
      <c r="O119" s="40"/>
      <c r="P119" s="39"/>
      <c r="Q119" s="37"/>
    </row>
    <row r="120" spans="2:17" ht="15">
      <c r="B120" s="38"/>
      <c r="C120" s="38"/>
      <c r="D120" s="38"/>
      <c r="E120" s="38"/>
      <c r="F120" s="38"/>
      <c r="G120" s="39"/>
      <c r="H120" s="39"/>
      <c r="I120" s="39"/>
      <c r="J120" s="39"/>
      <c r="K120" s="39"/>
      <c r="L120" s="39"/>
      <c r="M120" s="40"/>
      <c r="N120" s="40"/>
      <c r="O120" s="40"/>
      <c r="P120" s="39"/>
      <c r="Q120" s="37"/>
    </row>
    <row r="121" spans="2:17" ht="15">
      <c r="B121" s="38"/>
      <c r="C121" s="38"/>
      <c r="D121" s="38"/>
      <c r="E121" s="38"/>
      <c r="F121" s="38"/>
      <c r="G121" s="39"/>
      <c r="H121" s="39"/>
      <c r="I121" s="39"/>
      <c r="J121" s="39"/>
      <c r="K121" s="39"/>
      <c r="L121" s="39"/>
      <c r="M121" s="40"/>
      <c r="N121" s="40"/>
      <c r="O121" s="40"/>
      <c r="P121" s="39"/>
      <c r="Q121" s="37"/>
    </row>
    <row r="122" spans="2:17" ht="15">
      <c r="B122" s="38"/>
      <c r="C122" s="38"/>
      <c r="D122" s="38"/>
      <c r="E122" s="38"/>
      <c r="F122" s="38"/>
      <c r="G122" s="39"/>
      <c r="H122" s="39"/>
      <c r="I122" s="39"/>
      <c r="J122" s="39"/>
      <c r="K122" s="39"/>
      <c r="L122" s="39"/>
      <c r="M122" s="40"/>
      <c r="N122" s="40"/>
      <c r="O122" s="40"/>
      <c r="P122" s="39"/>
      <c r="Q122" s="37"/>
    </row>
    <row r="123" spans="2:17" ht="15">
      <c r="B123" s="38"/>
      <c r="C123" s="38"/>
      <c r="D123" s="38"/>
      <c r="E123" s="38"/>
      <c r="F123" s="38"/>
      <c r="G123" s="39"/>
      <c r="H123" s="39"/>
      <c r="I123" s="39"/>
      <c r="J123" s="39"/>
      <c r="K123" s="39"/>
      <c r="L123" s="39"/>
      <c r="M123" s="40"/>
      <c r="N123" s="40"/>
      <c r="O123" s="40"/>
      <c r="P123" s="39"/>
      <c r="Q123" s="37"/>
    </row>
    <row r="124" spans="2:17" ht="15">
      <c r="B124" s="38"/>
      <c r="C124" s="38"/>
      <c r="D124" s="38"/>
      <c r="E124" s="38"/>
      <c r="F124" s="38"/>
      <c r="G124" s="39"/>
      <c r="H124" s="39"/>
      <c r="I124" s="39"/>
      <c r="J124" s="39"/>
      <c r="K124" s="39"/>
      <c r="L124" s="39"/>
      <c r="M124" s="40"/>
      <c r="N124" s="40"/>
      <c r="O124" s="40"/>
      <c r="P124" s="39"/>
      <c r="Q124" s="37"/>
    </row>
    <row r="125" spans="2:17" ht="15">
      <c r="B125" s="38"/>
      <c r="C125" s="38"/>
      <c r="D125" s="38"/>
      <c r="E125" s="38"/>
      <c r="F125" s="38"/>
      <c r="G125" s="39"/>
      <c r="H125" s="39"/>
      <c r="I125" s="39"/>
      <c r="J125" s="39"/>
      <c r="K125" s="39"/>
      <c r="L125" s="39"/>
      <c r="M125" s="40"/>
      <c r="N125" s="40"/>
      <c r="O125" s="40"/>
      <c r="P125" s="39"/>
      <c r="Q125" s="37"/>
    </row>
    <row r="126" spans="2:17" ht="15">
      <c r="B126" s="38"/>
      <c r="C126" s="38"/>
      <c r="D126" s="38"/>
      <c r="E126" s="38"/>
      <c r="F126" s="38"/>
      <c r="G126" s="39"/>
      <c r="H126" s="39"/>
      <c r="I126" s="39"/>
      <c r="J126" s="39"/>
      <c r="K126" s="39"/>
      <c r="L126" s="39"/>
      <c r="M126" s="40"/>
      <c r="N126" s="40"/>
      <c r="O126" s="40"/>
      <c r="P126" s="39"/>
      <c r="Q126" s="37"/>
    </row>
    <row r="127" spans="2:17" ht="15">
      <c r="B127" s="38"/>
      <c r="C127" s="38"/>
      <c r="D127" s="38"/>
      <c r="E127" s="38"/>
      <c r="F127" s="38"/>
      <c r="G127" s="39"/>
      <c r="H127" s="39"/>
      <c r="I127" s="39"/>
      <c r="J127" s="39"/>
      <c r="K127" s="39"/>
      <c r="L127" s="39"/>
      <c r="M127" s="40"/>
      <c r="N127" s="40"/>
      <c r="O127" s="40"/>
      <c r="P127" s="39"/>
      <c r="Q127" s="37"/>
    </row>
    <row r="128" spans="2:17" ht="15">
      <c r="B128" s="38"/>
      <c r="C128" s="38"/>
      <c r="D128" s="38"/>
      <c r="E128" s="38"/>
      <c r="F128" s="38"/>
      <c r="G128" s="39"/>
      <c r="H128" s="39"/>
      <c r="I128" s="39"/>
      <c r="J128" s="39"/>
      <c r="K128" s="39"/>
      <c r="L128" s="39"/>
      <c r="M128" s="40"/>
      <c r="N128" s="40"/>
      <c r="O128" s="40"/>
      <c r="P128" s="39"/>
      <c r="Q128" s="37"/>
    </row>
    <row r="129" spans="2:17" ht="15">
      <c r="B129" s="38"/>
      <c r="C129" s="38"/>
      <c r="D129" s="38"/>
      <c r="E129" s="38"/>
      <c r="F129" s="38"/>
      <c r="G129" s="39"/>
      <c r="H129" s="39"/>
      <c r="I129" s="39"/>
      <c r="J129" s="39"/>
      <c r="K129" s="39"/>
      <c r="L129" s="39"/>
      <c r="M129" s="40"/>
      <c r="N129" s="40"/>
      <c r="O129" s="40"/>
      <c r="P129" s="39"/>
      <c r="Q129" s="37"/>
    </row>
    <row r="130" spans="2:17" ht="15">
      <c r="B130" s="38"/>
      <c r="C130" s="38"/>
      <c r="D130" s="38"/>
      <c r="E130" s="38"/>
      <c r="F130" s="38"/>
      <c r="G130" s="39"/>
      <c r="H130" s="39"/>
      <c r="I130" s="39"/>
      <c r="J130" s="39"/>
      <c r="K130" s="39"/>
      <c r="L130" s="39"/>
      <c r="M130" s="40"/>
      <c r="N130" s="40"/>
      <c r="O130" s="40"/>
      <c r="P130" s="39"/>
      <c r="Q130" s="37"/>
    </row>
    <row r="131" spans="2:17" ht="15">
      <c r="B131" s="38"/>
      <c r="C131" s="38"/>
      <c r="D131" s="38"/>
      <c r="E131" s="38"/>
      <c r="F131" s="38"/>
      <c r="G131" s="39"/>
      <c r="H131" s="39"/>
      <c r="I131" s="39"/>
      <c r="J131" s="39"/>
      <c r="K131" s="39"/>
      <c r="L131" s="39"/>
      <c r="M131" s="40"/>
      <c r="N131" s="40"/>
      <c r="O131" s="40"/>
      <c r="P131" s="39"/>
      <c r="Q131" s="37"/>
    </row>
    <row r="132" spans="2:17" ht="15">
      <c r="B132" s="38"/>
      <c r="C132" s="38"/>
      <c r="D132" s="38"/>
      <c r="E132" s="38"/>
      <c r="F132" s="38"/>
      <c r="G132" s="39"/>
      <c r="H132" s="39"/>
      <c r="I132" s="39"/>
      <c r="J132" s="39"/>
      <c r="K132" s="39"/>
      <c r="L132" s="39"/>
      <c r="M132" s="40"/>
      <c r="N132" s="40"/>
      <c r="O132" s="40"/>
      <c r="P132" s="39"/>
      <c r="Q132" s="37"/>
    </row>
    <row r="133" spans="2:17" ht="15">
      <c r="B133" s="38"/>
      <c r="C133" s="38"/>
      <c r="D133" s="38"/>
      <c r="E133" s="38"/>
      <c r="F133" s="38"/>
      <c r="G133" s="39"/>
      <c r="H133" s="39"/>
      <c r="I133" s="39"/>
      <c r="J133" s="39"/>
      <c r="K133" s="39"/>
      <c r="L133" s="39"/>
      <c r="M133" s="40"/>
      <c r="N133" s="40"/>
      <c r="O133" s="40"/>
      <c r="P133" s="39"/>
      <c r="Q133" s="37"/>
    </row>
    <row r="134" spans="2:17" ht="15">
      <c r="B134" s="38"/>
      <c r="C134" s="38"/>
      <c r="D134" s="38"/>
      <c r="E134" s="38"/>
      <c r="F134" s="38"/>
      <c r="G134" s="39"/>
      <c r="H134" s="39"/>
      <c r="I134" s="39"/>
      <c r="J134" s="39"/>
      <c r="K134" s="39"/>
      <c r="L134" s="39"/>
      <c r="M134" s="40"/>
      <c r="N134" s="40"/>
      <c r="O134" s="40"/>
      <c r="P134" s="39"/>
      <c r="Q134" s="37"/>
    </row>
    <row r="135" spans="2:17" ht="15">
      <c r="B135" s="38"/>
      <c r="C135" s="38"/>
      <c r="D135" s="38"/>
      <c r="E135" s="38"/>
      <c r="F135" s="38"/>
      <c r="G135" s="39"/>
      <c r="H135" s="39"/>
      <c r="I135" s="39"/>
      <c r="J135" s="39"/>
      <c r="K135" s="39"/>
      <c r="L135" s="39"/>
      <c r="M135" s="40"/>
      <c r="N135" s="40"/>
      <c r="O135" s="40"/>
      <c r="P135" s="39"/>
      <c r="Q135" s="37"/>
    </row>
    <row r="136" spans="2:17" ht="15">
      <c r="B136" s="38"/>
      <c r="C136" s="38"/>
      <c r="D136" s="38"/>
      <c r="E136" s="38"/>
      <c r="F136" s="38"/>
      <c r="G136" s="39"/>
      <c r="H136" s="39"/>
      <c r="I136" s="39"/>
      <c r="J136" s="39"/>
      <c r="K136" s="39"/>
      <c r="L136" s="39"/>
      <c r="M136" s="40"/>
      <c r="N136" s="40"/>
      <c r="O136" s="40"/>
      <c r="P136" s="39"/>
      <c r="Q136" s="37"/>
    </row>
    <row r="137" spans="2:17" ht="15">
      <c r="B137" s="38"/>
      <c r="C137" s="38"/>
      <c r="D137" s="38"/>
      <c r="E137" s="38"/>
      <c r="F137" s="38"/>
      <c r="G137" s="39"/>
      <c r="H137" s="39"/>
      <c r="I137" s="39"/>
      <c r="J137" s="39"/>
      <c r="K137" s="39"/>
      <c r="L137" s="39"/>
      <c r="M137" s="40"/>
      <c r="N137" s="40"/>
      <c r="O137" s="40"/>
      <c r="P137" s="39"/>
      <c r="Q137" s="37"/>
    </row>
    <row r="138" spans="2:17" ht="15">
      <c r="B138" s="38"/>
      <c r="C138" s="38"/>
      <c r="D138" s="38"/>
      <c r="E138" s="38"/>
      <c r="F138" s="38"/>
      <c r="G138" s="39"/>
      <c r="H138" s="39"/>
      <c r="I138" s="39"/>
      <c r="J138" s="39"/>
      <c r="K138" s="39"/>
      <c r="L138" s="39"/>
      <c r="M138" s="40"/>
      <c r="N138" s="40"/>
      <c r="O138" s="40"/>
      <c r="P138" s="39"/>
      <c r="Q138" s="37"/>
    </row>
    <row r="139" spans="2:17" ht="15">
      <c r="B139" s="38"/>
      <c r="C139" s="38"/>
      <c r="D139" s="38"/>
      <c r="E139" s="38"/>
      <c r="F139" s="38"/>
      <c r="G139" s="39"/>
      <c r="H139" s="39"/>
      <c r="I139" s="39"/>
      <c r="J139" s="39"/>
      <c r="K139" s="39"/>
      <c r="L139" s="39"/>
      <c r="M139" s="40"/>
      <c r="N139" s="40"/>
      <c r="O139" s="40"/>
      <c r="P139" s="39"/>
      <c r="Q139" s="37"/>
    </row>
    <row r="140" spans="2:17" ht="15">
      <c r="B140" s="38"/>
      <c r="C140" s="38"/>
      <c r="D140" s="38"/>
      <c r="E140" s="38"/>
      <c r="F140" s="38"/>
      <c r="G140" s="39"/>
      <c r="H140" s="39"/>
      <c r="I140" s="39"/>
      <c r="J140" s="39"/>
      <c r="K140" s="39"/>
      <c r="L140" s="39"/>
      <c r="M140" s="40"/>
      <c r="N140" s="40"/>
      <c r="O140" s="40"/>
      <c r="P140" s="39"/>
      <c r="Q140" s="37"/>
    </row>
    <row r="141" spans="2:17" ht="15">
      <c r="B141" s="38"/>
      <c r="C141" s="38"/>
      <c r="D141" s="38"/>
      <c r="E141" s="38"/>
      <c r="F141" s="38"/>
      <c r="G141" s="39"/>
      <c r="H141" s="39"/>
      <c r="I141" s="39"/>
      <c r="J141" s="39"/>
      <c r="K141" s="39"/>
      <c r="L141" s="39"/>
      <c r="M141" s="40"/>
      <c r="N141" s="40"/>
      <c r="O141" s="40"/>
      <c r="P141" s="39"/>
      <c r="Q141" s="37"/>
    </row>
    <row r="142" spans="2:17" ht="15">
      <c r="B142" s="38"/>
      <c r="C142" s="38"/>
      <c r="D142" s="38"/>
      <c r="E142" s="38"/>
      <c r="F142" s="38"/>
      <c r="G142" s="39"/>
      <c r="H142" s="39"/>
      <c r="I142" s="39"/>
      <c r="J142" s="39"/>
      <c r="K142" s="39"/>
      <c r="L142" s="39"/>
      <c r="M142" s="40"/>
      <c r="N142" s="40"/>
      <c r="O142" s="40"/>
      <c r="P142" s="39"/>
      <c r="Q142" s="37"/>
    </row>
    <row r="143" spans="2:17" ht="15">
      <c r="B143" s="38"/>
      <c r="C143" s="38"/>
      <c r="D143" s="38"/>
      <c r="E143" s="38"/>
      <c r="F143" s="38"/>
      <c r="G143" s="39"/>
      <c r="H143" s="39"/>
      <c r="I143" s="39"/>
      <c r="J143" s="39"/>
      <c r="K143" s="39"/>
      <c r="L143" s="39"/>
      <c r="M143" s="40"/>
      <c r="N143" s="40"/>
      <c r="O143" s="40"/>
      <c r="P143" s="39"/>
      <c r="Q143" s="37"/>
    </row>
    <row r="144" spans="2:17" ht="15">
      <c r="B144" s="38"/>
      <c r="C144" s="38"/>
      <c r="D144" s="38"/>
      <c r="E144" s="38"/>
      <c r="F144" s="38"/>
      <c r="G144" s="39"/>
      <c r="H144" s="39"/>
      <c r="I144" s="39"/>
      <c r="J144" s="39"/>
      <c r="K144" s="39"/>
      <c r="L144" s="39"/>
      <c r="M144" s="40"/>
      <c r="N144" s="40"/>
      <c r="O144" s="40"/>
      <c r="P144" s="39"/>
      <c r="Q144" s="37"/>
    </row>
    <row r="145" spans="2:17" ht="15">
      <c r="B145" s="38"/>
      <c r="C145" s="38"/>
      <c r="D145" s="38"/>
      <c r="E145" s="38"/>
      <c r="F145" s="38"/>
      <c r="G145" s="39"/>
      <c r="H145" s="39"/>
      <c r="I145" s="39"/>
      <c r="J145" s="39"/>
      <c r="K145" s="39"/>
      <c r="L145" s="39"/>
      <c r="M145" s="40"/>
      <c r="N145" s="40"/>
      <c r="O145" s="40"/>
      <c r="P145" s="39"/>
      <c r="Q145" s="37"/>
    </row>
    <row r="146" spans="2:17" ht="15">
      <c r="B146" s="38"/>
      <c r="C146" s="38"/>
      <c r="D146" s="38"/>
      <c r="E146" s="38"/>
      <c r="F146" s="38"/>
      <c r="G146" s="39"/>
      <c r="H146" s="39"/>
      <c r="I146" s="39"/>
      <c r="J146" s="39"/>
      <c r="K146" s="39"/>
      <c r="L146" s="39"/>
      <c r="M146" s="40"/>
      <c r="N146" s="40"/>
      <c r="O146" s="40"/>
      <c r="P146" s="39"/>
      <c r="Q146" s="37"/>
    </row>
    <row r="147" spans="2:17" ht="15">
      <c r="B147" s="38"/>
      <c r="C147" s="38"/>
      <c r="D147" s="38"/>
      <c r="E147" s="38"/>
      <c r="F147" s="38"/>
      <c r="G147" s="39"/>
      <c r="H147" s="39"/>
      <c r="I147" s="39"/>
      <c r="J147" s="39"/>
      <c r="K147" s="39"/>
      <c r="L147" s="39"/>
      <c r="M147" s="40"/>
      <c r="N147" s="40"/>
      <c r="O147" s="40"/>
      <c r="P147" s="39"/>
      <c r="Q147" s="37"/>
    </row>
    <row r="148" spans="2:17" ht="15">
      <c r="B148" s="38"/>
      <c r="C148" s="38"/>
      <c r="D148" s="38"/>
      <c r="E148" s="38"/>
      <c r="F148" s="38"/>
      <c r="G148" s="39"/>
      <c r="H148" s="39"/>
      <c r="I148" s="39"/>
      <c r="J148" s="39"/>
      <c r="K148" s="39"/>
      <c r="L148" s="39"/>
      <c r="M148" s="40"/>
      <c r="N148" s="40"/>
      <c r="O148" s="40"/>
      <c r="P148" s="39"/>
      <c r="Q148" s="37"/>
    </row>
    <row r="149" spans="2:17" ht="15">
      <c r="B149" s="38"/>
      <c r="C149" s="38"/>
      <c r="D149" s="38"/>
      <c r="E149" s="38"/>
      <c r="F149" s="38"/>
      <c r="G149" s="39"/>
      <c r="H149" s="39"/>
      <c r="I149" s="39"/>
      <c r="J149" s="39"/>
      <c r="K149" s="39"/>
      <c r="L149" s="39"/>
      <c r="M149" s="40"/>
      <c r="N149" s="40"/>
      <c r="O149" s="40"/>
      <c r="P149" s="39"/>
      <c r="Q149" s="37"/>
    </row>
    <row r="150" spans="2:17" ht="15">
      <c r="B150" s="38"/>
      <c r="C150" s="38"/>
      <c r="D150" s="38"/>
      <c r="E150" s="38"/>
      <c r="F150" s="38"/>
      <c r="G150" s="39"/>
      <c r="H150" s="39"/>
      <c r="I150" s="39"/>
      <c r="J150" s="39"/>
      <c r="K150" s="39"/>
      <c r="L150" s="39"/>
      <c r="M150" s="40"/>
      <c r="N150" s="40"/>
      <c r="O150" s="40"/>
      <c r="P150" s="39"/>
      <c r="Q150" s="37"/>
    </row>
    <row r="151" spans="2:17" ht="15">
      <c r="B151" s="38"/>
      <c r="C151" s="38"/>
      <c r="D151" s="38"/>
      <c r="E151" s="38"/>
      <c r="F151" s="38"/>
      <c r="G151" s="39"/>
      <c r="H151" s="39"/>
      <c r="I151" s="39"/>
      <c r="J151" s="39"/>
      <c r="K151" s="39"/>
      <c r="L151" s="39"/>
      <c r="M151" s="40"/>
      <c r="N151" s="40"/>
      <c r="O151" s="40"/>
      <c r="P151" s="39"/>
      <c r="Q151" s="37"/>
    </row>
    <row r="152" spans="2:17" ht="15">
      <c r="B152" s="38"/>
      <c r="C152" s="38"/>
      <c r="D152" s="38"/>
      <c r="E152" s="38"/>
      <c r="F152" s="38"/>
      <c r="G152" s="39"/>
      <c r="H152" s="39"/>
      <c r="I152" s="39"/>
      <c r="J152" s="39"/>
      <c r="K152" s="39"/>
      <c r="L152" s="39"/>
      <c r="M152" s="40"/>
      <c r="N152" s="40"/>
      <c r="O152" s="40"/>
      <c r="P152" s="39"/>
      <c r="Q152" s="37"/>
    </row>
    <row r="153" spans="2:17" ht="15">
      <c r="B153" s="38"/>
      <c r="C153" s="38"/>
      <c r="D153" s="38"/>
      <c r="E153" s="38"/>
      <c r="F153" s="38"/>
      <c r="G153" s="39"/>
      <c r="H153" s="39"/>
      <c r="I153" s="39"/>
      <c r="J153" s="39"/>
      <c r="K153" s="39"/>
      <c r="L153" s="39"/>
      <c r="M153" s="40"/>
      <c r="N153" s="40"/>
      <c r="O153" s="40"/>
      <c r="P153" s="39"/>
      <c r="Q153" s="37"/>
    </row>
    <row r="154" spans="2:17" ht="15">
      <c r="B154" s="38"/>
      <c r="C154" s="38"/>
      <c r="D154" s="38"/>
      <c r="E154" s="38"/>
      <c r="F154" s="38"/>
      <c r="G154" s="39"/>
      <c r="H154" s="39"/>
      <c r="I154" s="39"/>
      <c r="J154" s="39"/>
      <c r="K154" s="39"/>
      <c r="L154" s="39"/>
      <c r="M154" s="40"/>
      <c r="N154" s="40"/>
      <c r="O154" s="40"/>
      <c r="P154" s="39"/>
      <c r="Q154" s="37"/>
    </row>
    <row r="155" spans="2:17" ht="15">
      <c r="B155" s="38"/>
      <c r="C155" s="38"/>
      <c r="D155" s="38"/>
      <c r="E155" s="38"/>
      <c r="F155" s="38"/>
      <c r="G155" s="39"/>
      <c r="H155" s="39"/>
      <c r="I155" s="39"/>
      <c r="J155" s="39"/>
      <c r="K155" s="39"/>
      <c r="L155" s="39"/>
      <c r="M155" s="40"/>
      <c r="N155" s="40"/>
      <c r="O155" s="40"/>
      <c r="P155" s="39"/>
      <c r="Q155" s="37"/>
    </row>
    <row r="156" spans="2:17" ht="15">
      <c r="B156" s="38"/>
      <c r="C156" s="38"/>
      <c r="D156" s="38"/>
      <c r="E156" s="38"/>
      <c r="F156" s="38"/>
      <c r="G156" s="39"/>
      <c r="H156" s="39"/>
      <c r="I156" s="39"/>
      <c r="J156" s="39"/>
      <c r="K156" s="39"/>
      <c r="L156" s="39"/>
      <c r="M156" s="40"/>
      <c r="N156" s="40"/>
      <c r="O156" s="40"/>
      <c r="P156" s="39"/>
      <c r="Q156" s="37"/>
    </row>
    <row r="157" spans="2:17" ht="15">
      <c r="B157" s="38"/>
      <c r="C157" s="38"/>
      <c r="D157" s="38"/>
      <c r="E157" s="38"/>
      <c r="F157" s="38"/>
      <c r="G157" s="39"/>
      <c r="H157" s="39"/>
      <c r="I157" s="39"/>
      <c r="J157" s="39"/>
      <c r="K157" s="39"/>
      <c r="L157" s="39"/>
      <c r="M157" s="40"/>
      <c r="N157" s="40"/>
      <c r="O157" s="40"/>
      <c r="P157" s="39"/>
      <c r="Q157" s="37"/>
    </row>
    <row r="158" spans="2:17" ht="15">
      <c r="B158" s="38"/>
      <c r="C158" s="38"/>
      <c r="D158" s="38"/>
      <c r="E158" s="38"/>
      <c r="F158" s="38"/>
      <c r="G158" s="39"/>
      <c r="H158" s="39"/>
      <c r="I158" s="39"/>
      <c r="J158" s="39"/>
      <c r="K158" s="39"/>
      <c r="L158" s="39"/>
      <c r="M158" s="40"/>
      <c r="N158" s="40"/>
      <c r="O158" s="40"/>
      <c r="P158" s="39"/>
      <c r="Q158" s="37"/>
    </row>
    <row r="159" spans="2:17" ht="15">
      <c r="B159" s="38"/>
      <c r="C159" s="38"/>
      <c r="D159" s="38"/>
      <c r="E159" s="38"/>
      <c r="F159" s="38"/>
      <c r="G159" s="39"/>
      <c r="H159" s="39"/>
      <c r="I159" s="39"/>
      <c r="J159" s="39"/>
      <c r="K159" s="39"/>
      <c r="L159" s="39"/>
      <c r="M159" s="40"/>
      <c r="N159" s="40"/>
      <c r="O159" s="40"/>
      <c r="P159" s="39"/>
      <c r="Q159" s="37"/>
    </row>
    <row r="160" spans="2:17" ht="15">
      <c r="B160" s="38"/>
      <c r="C160" s="38"/>
      <c r="D160" s="38"/>
      <c r="E160" s="38"/>
      <c r="F160" s="38"/>
      <c r="G160" s="39"/>
      <c r="H160" s="39"/>
      <c r="I160" s="39"/>
      <c r="J160" s="39"/>
      <c r="K160" s="39"/>
      <c r="L160" s="39"/>
      <c r="M160" s="40"/>
      <c r="N160" s="40"/>
      <c r="O160" s="40"/>
      <c r="P160" s="39"/>
      <c r="Q160" s="37"/>
    </row>
    <row r="161" spans="2:17" ht="15">
      <c r="B161" s="38"/>
      <c r="C161" s="38"/>
      <c r="D161" s="38"/>
      <c r="E161" s="38"/>
      <c r="F161" s="38"/>
      <c r="G161" s="39"/>
      <c r="H161" s="39"/>
      <c r="I161" s="39"/>
      <c r="J161" s="39"/>
      <c r="K161" s="39"/>
      <c r="L161" s="39"/>
      <c r="M161" s="40"/>
      <c r="N161" s="40"/>
      <c r="O161" s="40"/>
      <c r="P161" s="39"/>
      <c r="Q161" s="37"/>
    </row>
    <row r="162" spans="2:17" ht="15">
      <c r="B162" s="38"/>
      <c r="C162" s="38"/>
      <c r="D162" s="38"/>
      <c r="E162" s="38"/>
      <c r="F162" s="38"/>
      <c r="G162" s="39"/>
      <c r="H162" s="39"/>
      <c r="I162" s="39"/>
      <c r="J162" s="39"/>
      <c r="K162" s="39"/>
      <c r="L162" s="39"/>
      <c r="M162" s="40"/>
      <c r="N162" s="40"/>
      <c r="O162" s="40"/>
      <c r="P162" s="39"/>
      <c r="Q162" s="37"/>
    </row>
    <row r="163" spans="2:17" ht="15">
      <c r="B163" s="38"/>
      <c r="C163" s="38"/>
      <c r="D163" s="38"/>
      <c r="E163" s="38"/>
      <c r="F163" s="38"/>
      <c r="G163" s="39"/>
      <c r="H163" s="39"/>
      <c r="I163" s="39"/>
      <c r="J163" s="39"/>
      <c r="K163" s="39"/>
      <c r="L163" s="39"/>
      <c r="M163" s="40"/>
      <c r="N163" s="40"/>
      <c r="O163" s="40"/>
      <c r="P163" s="39"/>
      <c r="Q163" s="37"/>
    </row>
    <row r="164" spans="2:17" ht="15">
      <c r="B164" s="38"/>
      <c r="C164" s="38"/>
      <c r="D164" s="38"/>
      <c r="E164" s="38"/>
      <c r="F164" s="38"/>
      <c r="G164" s="39"/>
      <c r="H164" s="39"/>
      <c r="I164" s="39"/>
      <c r="J164" s="39"/>
      <c r="K164" s="39"/>
      <c r="L164" s="39"/>
      <c r="M164" s="40"/>
      <c r="N164" s="40"/>
      <c r="O164" s="40"/>
      <c r="P164" s="39"/>
      <c r="Q164" s="37"/>
    </row>
    <row r="165" spans="2:17" ht="15">
      <c r="B165" s="38"/>
      <c r="C165" s="38"/>
      <c r="D165" s="38"/>
      <c r="E165" s="38"/>
      <c r="F165" s="38"/>
      <c r="G165" s="39"/>
      <c r="H165" s="39"/>
      <c r="I165" s="39"/>
      <c r="J165" s="39"/>
      <c r="K165" s="39"/>
      <c r="L165" s="39"/>
      <c r="M165" s="40"/>
      <c r="N165" s="40"/>
      <c r="O165" s="40"/>
      <c r="P165" s="39"/>
      <c r="Q165" s="37"/>
    </row>
    <row r="166" spans="2:17" ht="15">
      <c r="B166" s="38"/>
      <c r="C166" s="38"/>
      <c r="D166" s="38"/>
      <c r="E166" s="38"/>
      <c r="F166" s="38"/>
      <c r="G166" s="39"/>
      <c r="H166" s="39"/>
      <c r="I166" s="39"/>
      <c r="J166" s="39"/>
      <c r="K166" s="39"/>
      <c r="L166" s="39"/>
      <c r="M166" s="40"/>
      <c r="N166" s="40"/>
      <c r="O166" s="40"/>
      <c r="P166" s="39"/>
      <c r="Q166" s="37"/>
    </row>
    <row r="167" spans="2:17" ht="15">
      <c r="B167" s="38"/>
      <c r="C167" s="38"/>
      <c r="D167" s="38"/>
      <c r="E167" s="38"/>
      <c r="F167" s="38"/>
      <c r="G167" s="39"/>
      <c r="H167" s="39"/>
      <c r="I167" s="39"/>
      <c r="J167" s="39"/>
      <c r="K167" s="39"/>
      <c r="L167" s="39"/>
      <c r="M167" s="40"/>
      <c r="N167" s="40"/>
      <c r="O167" s="40"/>
      <c r="P167" s="39"/>
      <c r="Q167" s="37"/>
    </row>
    <row r="168" spans="2:17" ht="15">
      <c r="B168" s="38"/>
      <c r="C168" s="38"/>
      <c r="D168" s="38"/>
      <c r="E168" s="38"/>
      <c r="F168" s="38"/>
      <c r="G168" s="39"/>
      <c r="H168" s="39"/>
      <c r="I168" s="39"/>
      <c r="J168" s="39"/>
      <c r="K168" s="39"/>
      <c r="L168" s="39"/>
      <c r="M168" s="40"/>
      <c r="N168" s="40"/>
      <c r="O168" s="40"/>
      <c r="P168" s="39"/>
      <c r="Q168" s="37"/>
    </row>
    <row r="169" spans="2:17" ht="15">
      <c r="B169" s="38"/>
      <c r="C169" s="38"/>
      <c r="D169" s="38"/>
      <c r="E169" s="38"/>
      <c r="F169" s="38"/>
      <c r="G169" s="39"/>
      <c r="H169" s="39"/>
      <c r="I169" s="39"/>
      <c r="J169" s="39"/>
      <c r="K169" s="39"/>
      <c r="L169" s="39"/>
      <c r="M169" s="40"/>
      <c r="N169" s="40"/>
      <c r="O169" s="40"/>
      <c r="P169" s="39"/>
      <c r="Q169" s="37"/>
    </row>
    <row r="170" spans="2:17" ht="15">
      <c r="B170" s="38"/>
      <c r="C170" s="38"/>
      <c r="D170" s="38"/>
      <c r="E170" s="38"/>
      <c r="F170" s="38"/>
      <c r="G170" s="39"/>
      <c r="H170" s="39"/>
      <c r="I170" s="39"/>
      <c r="J170" s="39"/>
      <c r="K170" s="39"/>
      <c r="L170" s="39"/>
      <c r="M170" s="40"/>
      <c r="N170" s="40"/>
      <c r="O170" s="40"/>
      <c r="P170" s="39"/>
      <c r="Q170" s="37"/>
    </row>
    <row r="171" spans="2:17" ht="15">
      <c r="B171" s="38"/>
      <c r="C171" s="38"/>
      <c r="D171" s="38"/>
      <c r="E171" s="38"/>
      <c r="F171" s="38"/>
      <c r="G171" s="39"/>
      <c r="H171" s="39"/>
      <c r="I171" s="39"/>
      <c r="J171" s="39"/>
      <c r="K171" s="39"/>
      <c r="L171" s="39"/>
      <c r="M171" s="40"/>
      <c r="N171" s="40"/>
      <c r="O171" s="40"/>
      <c r="P171" s="39"/>
      <c r="Q171" s="37"/>
    </row>
    <row r="172" spans="2:17" ht="15">
      <c r="B172" s="38"/>
      <c r="C172" s="38"/>
      <c r="D172" s="38"/>
      <c r="E172" s="38"/>
      <c r="F172" s="38"/>
      <c r="G172" s="39"/>
      <c r="H172" s="39"/>
      <c r="I172" s="39"/>
      <c r="J172" s="39"/>
      <c r="K172" s="39"/>
      <c r="L172" s="39"/>
      <c r="M172" s="40"/>
      <c r="N172" s="40"/>
      <c r="O172" s="40"/>
      <c r="P172" s="39"/>
      <c r="Q172" s="37"/>
    </row>
    <row r="173" spans="2:17" ht="15">
      <c r="B173" s="38"/>
      <c r="C173" s="38"/>
      <c r="D173" s="38"/>
      <c r="E173" s="38"/>
      <c r="F173" s="38"/>
      <c r="G173" s="39"/>
      <c r="H173" s="39"/>
      <c r="I173" s="39"/>
      <c r="J173" s="39"/>
      <c r="K173" s="39"/>
      <c r="L173" s="39"/>
      <c r="M173" s="40"/>
      <c r="N173" s="40"/>
      <c r="O173" s="40"/>
      <c r="P173" s="39"/>
      <c r="Q173" s="37"/>
    </row>
    <row r="174" spans="2:17" ht="15">
      <c r="B174" s="38"/>
      <c r="C174" s="38"/>
      <c r="D174" s="38"/>
      <c r="E174" s="38"/>
      <c r="F174" s="38"/>
      <c r="G174" s="39"/>
      <c r="H174" s="39"/>
      <c r="I174" s="39"/>
      <c r="J174" s="39"/>
      <c r="K174" s="39"/>
      <c r="L174" s="39"/>
      <c r="M174" s="40"/>
      <c r="N174" s="40"/>
      <c r="O174" s="40"/>
      <c r="P174" s="39"/>
      <c r="Q174" s="37"/>
    </row>
    <row r="175" spans="2:17" ht="15">
      <c r="B175" s="38"/>
      <c r="C175" s="38"/>
      <c r="D175" s="38"/>
      <c r="E175" s="38"/>
      <c r="F175" s="38"/>
      <c r="G175" s="39"/>
      <c r="H175" s="39"/>
      <c r="I175" s="39"/>
      <c r="J175" s="39"/>
      <c r="K175" s="39"/>
      <c r="L175" s="39"/>
      <c r="M175" s="40"/>
      <c r="N175" s="40"/>
      <c r="O175" s="40"/>
      <c r="P175" s="39"/>
      <c r="Q175" s="37"/>
    </row>
    <row r="176" spans="2:17" ht="15">
      <c r="B176" s="38"/>
      <c r="C176" s="38"/>
      <c r="D176" s="38"/>
      <c r="E176" s="38"/>
      <c r="F176" s="38"/>
      <c r="G176" s="39"/>
      <c r="H176" s="39"/>
      <c r="I176" s="39"/>
      <c r="J176" s="39"/>
      <c r="K176" s="39"/>
      <c r="L176" s="39"/>
      <c r="M176" s="40"/>
      <c r="N176" s="40"/>
      <c r="O176" s="40"/>
      <c r="P176" s="39"/>
      <c r="Q176" s="37"/>
    </row>
    <row r="177" spans="2:17" ht="15">
      <c r="B177" s="38"/>
      <c r="C177" s="38"/>
      <c r="D177" s="38"/>
      <c r="E177" s="38"/>
      <c r="F177" s="38"/>
      <c r="G177" s="39"/>
      <c r="H177" s="39"/>
      <c r="I177" s="39"/>
      <c r="J177" s="39"/>
      <c r="K177" s="39"/>
      <c r="L177" s="39"/>
      <c r="M177" s="40"/>
      <c r="N177" s="40"/>
      <c r="O177" s="40"/>
      <c r="P177" s="39"/>
      <c r="Q177" s="37"/>
    </row>
    <row r="178" spans="2:17" ht="15">
      <c r="B178" s="38"/>
      <c r="C178" s="38"/>
      <c r="D178" s="38"/>
      <c r="E178" s="38"/>
      <c r="F178" s="38"/>
      <c r="G178" s="39"/>
      <c r="H178" s="39"/>
      <c r="I178" s="39"/>
      <c r="J178" s="39"/>
      <c r="K178" s="39"/>
      <c r="L178" s="39"/>
      <c r="M178" s="40"/>
      <c r="N178" s="40"/>
      <c r="O178" s="40"/>
      <c r="P178" s="39"/>
      <c r="Q178" s="37"/>
    </row>
    <row r="179" spans="2:17" ht="15">
      <c r="B179" s="38"/>
      <c r="C179" s="38"/>
      <c r="D179" s="38"/>
      <c r="E179" s="38"/>
      <c r="F179" s="38"/>
      <c r="G179" s="39"/>
      <c r="H179" s="39"/>
      <c r="I179" s="39"/>
      <c r="J179" s="39"/>
      <c r="K179" s="39"/>
      <c r="L179" s="39"/>
      <c r="M179" s="40"/>
      <c r="N179" s="40"/>
      <c r="O179" s="40"/>
      <c r="P179" s="39"/>
      <c r="Q179" s="37"/>
    </row>
  </sheetData>
  <sheetProtection/>
  <mergeCells count="1">
    <mergeCell ref="A1:H1"/>
  </mergeCells>
  <printOptions gridLines="1"/>
  <pageMargins left="0.75" right="0.75" top="1" bottom="1" header="0.5" footer="0.5"/>
  <pageSetup fitToHeight="2" fitToWidth="1" horizontalDpi="600" verticalDpi="600" orientation="landscape" scale="78" r:id="rId1"/>
</worksheet>
</file>

<file path=xl/worksheets/sheet5.xml><?xml version="1.0" encoding="utf-8"?>
<worksheet xmlns="http://schemas.openxmlformats.org/spreadsheetml/2006/main" xmlns:r="http://schemas.openxmlformats.org/officeDocument/2006/relationships">
  <dimension ref="A1:CA83"/>
  <sheetViews>
    <sheetView workbookViewId="0" topLeftCell="A1">
      <selection activeCell="I20" sqref="I20"/>
    </sheetView>
  </sheetViews>
  <sheetFormatPr defaultColWidth="9.140625" defaultRowHeight="12.75"/>
  <cols>
    <col min="1" max="1" width="0.2890625" style="0" customWidth="1"/>
    <col min="3" max="3" width="46.28125" style="0" customWidth="1"/>
    <col min="4" max="4" width="14.421875" style="0" customWidth="1"/>
  </cols>
  <sheetData>
    <row r="1" spans="1:79" s="163" customFormat="1" ht="6.75" customHeight="1" thickBot="1">
      <c r="A1" s="153"/>
      <c r="B1" s="510"/>
      <c r="C1" s="511"/>
      <c r="D1" s="511"/>
      <c r="E1" s="511"/>
      <c r="F1" s="511"/>
      <c r="G1" s="511"/>
      <c r="H1" s="511"/>
      <c r="I1" s="511"/>
      <c r="J1" s="154"/>
      <c r="K1" s="154"/>
      <c r="L1" s="154"/>
      <c r="M1" s="154"/>
      <c r="N1" s="155"/>
      <c r="O1" s="156"/>
      <c r="P1" s="157"/>
      <c r="Q1" s="158"/>
      <c r="R1" s="158"/>
      <c r="S1" s="159"/>
      <c r="T1" s="160"/>
      <c r="U1" s="159"/>
      <c r="V1" s="159"/>
      <c r="W1" s="161"/>
      <c r="X1" s="159"/>
      <c r="Y1" s="159"/>
      <c r="Z1" s="162"/>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row>
    <row r="2" spans="1:79" s="163" customFormat="1" ht="18.75" customHeight="1" thickTop="1">
      <c r="A2" s="512" t="s">
        <v>186</v>
      </c>
      <c r="B2" s="513"/>
      <c r="C2" s="513"/>
      <c r="D2" s="513"/>
      <c r="E2" s="513"/>
      <c r="F2" s="513"/>
      <c r="G2" s="513"/>
      <c r="H2" s="164" t="s">
        <v>187</v>
      </c>
      <c r="I2" s="165"/>
      <c r="J2" s="166"/>
      <c r="K2" s="167"/>
      <c r="L2" s="167"/>
      <c r="M2" s="167"/>
      <c r="N2" s="168"/>
      <c r="O2" s="169"/>
      <c r="P2" s="170"/>
      <c r="Q2" s="158">
        <v>0</v>
      </c>
      <c r="R2" s="171" t="s">
        <v>188</v>
      </c>
      <c r="S2" s="171"/>
      <c r="T2" s="171"/>
      <c r="U2" s="172" t="s">
        <v>188</v>
      </c>
      <c r="V2" s="171"/>
      <c r="W2" s="173"/>
      <c r="X2" s="171" t="s">
        <v>188</v>
      </c>
      <c r="Y2" s="171"/>
      <c r="Z2" s="173"/>
      <c r="AA2" s="171" t="s">
        <v>188</v>
      </c>
      <c r="AB2" s="171"/>
      <c r="AC2" s="171"/>
      <c r="AD2" s="171" t="s">
        <v>188</v>
      </c>
      <c r="AE2" s="171"/>
      <c r="AF2" s="171"/>
      <c r="AG2" s="171" t="s">
        <v>188</v>
      </c>
      <c r="AH2" s="174"/>
      <c r="AI2" s="171"/>
      <c r="AJ2" s="172" t="s">
        <v>188</v>
      </c>
      <c r="AK2" s="171"/>
      <c r="AL2" s="171"/>
      <c r="AM2" s="171" t="s">
        <v>188</v>
      </c>
      <c r="AN2" s="171"/>
      <c r="AO2" s="171"/>
      <c r="AP2" s="171" t="s">
        <v>188</v>
      </c>
      <c r="AQ2" s="171"/>
      <c r="AR2" s="171"/>
      <c r="AS2" s="172" t="s">
        <v>188</v>
      </c>
      <c r="AT2" s="171"/>
      <c r="AU2" s="171"/>
      <c r="AV2" s="171" t="s">
        <v>188</v>
      </c>
      <c r="AW2" s="171"/>
      <c r="AX2" s="171"/>
      <c r="AY2" s="171" t="s">
        <v>188</v>
      </c>
      <c r="AZ2" s="171"/>
      <c r="BA2" s="171"/>
      <c r="BB2" s="171" t="s">
        <v>188</v>
      </c>
      <c r="BC2" s="171"/>
      <c r="BD2" s="171"/>
      <c r="BE2" s="171" t="s">
        <v>188</v>
      </c>
      <c r="BF2" s="171"/>
      <c r="BG2" s="171"/>
      <c r="BH2" s="171" t="s">
        <v>188</v>
      </c>
      <c r="BI2" s="171"/>
      <c r="BJ2" s="171"/>
      <c r="BK2" s="171" t="s">
        <v>188</v>
      </c>
      <c r="BL2" s="171"/>
      <c r="BM2" s="171"/>
      <c r="BN2" s="171" t="s">
        <v>188</v>
      </c>
      <c r="BO2" s="171"/>
      <c r="BP2" s="171"/>
      <c r="BQ2" s="171" t="s">
        <v>188</v>
      </c>
      <c r="BR2" s="171"/>
      <c r="BS2" s="171"/>
      <c r="BT2" s="175" t="s">
        <v>188</v>
      </c>
      <c r="BU2" s="175"/>
      <c r="BV2" s="175"/>
      <c r="BW2" s="159"/>
      <c r="BX2" s="159"/>
      <c r="BY2" s="159"/>
      <c r="BZ2" s="159"/>
      <c r="CA2" s="159"/>
    </row>
    <row r="3" spans="1:79" s="177" customFormat="1" ht="17.25" customHeight="1">
      <c r="A3" s="514" t="s">
        <v>189</v>
      </c>
      <c r="B3" s="515"/>
      <c r="C3" s="515"/>
      <c r="D3" s="516" t="s">
        <v>190</v>
      </c>
      <c r="E3" s="517"/>
      <c r="F3" s="517"/>
      <c r="G3" s="517"/>
      <c r="H3" s="518"/>
      <c r="I3" s="176"/>
      <c r="K3" s="178"/>
      <c r="N3" s="179"/>
      <c r="O3" s="180"/>
      <c r="P3" s="180"/>
      <c r="Q3" s="181"/>
      <c r="R3" s="181"/>
      <c r="S3" s="181" t="s">
        <v>191</v>
      </c>
      <c r="T3" s="181"/>
      <c r="U3" s="181"/>
      <c r="V3" s="181"/>
      <c r="W3" s="181"/>
      <c r="X3" s="181"/>
      <c r="Y3" s="519" t="s">
        <v>192</v>
      </c>
      <c r="Z3" s="519"/>
      <c r="AA3" s="519"/>
      <c r="AB3" s="519"/>
      <c r="AC3" s="519"/>
      <c r="AD3" s="519"/>
      <c r="AE3" s="519"/>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0"/>
      <c r="BZ3" s="180"/>
      <c r="CA3" s="180"/>
    </row>
    <row r="4" spans="1:79" s="163" customFormat="1" ht="13.5" customHeight="1">
      <c r="A4" s="520" t="s">
        <v>193</v>
      </c>
      <c r="B4" s="515"/>
      <c r="C4" s="515"/>
      <c r="D4" s="182"/>
      <c r="E4" s="521">
        <f>IF(E12=0,"","Total cash expense over "&amp;TEXT(E12,0)&amp;" years:")</f>
      </c>
      <c r="F4" s="517"/>
      <c r="G4" s="517"/>
      <c r="H4" s="183">
        <f>IF(E12=0,"",SUM(G12:G31))</f>
      </c>
      <c r="I4" s="184"/>
      <c r="J4" s="185"/>
      <c r="K4" s="186"/>
      <c r="L4" s="187"/>
      <c r="M4" s="187"/>
      <c r="N4" s="177"/>
      <c r="O4" s="188"/>
      <c r="P4" s="189"/>
      <c r="Q4" s="158"/>
      <c r="R4" s="158"/>
      <c r="S4" s="159"/>
      <c r="T4" s="160"/>
      <c r="U4" s="159"/>
      <c r="V4" s="159"/>
      <c r="W4" s="161"/>
      <c r="X4" s="159"/>
      <c r="Y4" s="519"/>
      <c r="Z4" s="519"/>
      <c r="AA4" s="519"/>
      <c r="AB4" s="519"/>
      <c r="AC4" s="519"/>
      <c r="AD4" s="519"/>
      <c r="AE4" s="519"/>
      <c r="AF4" s="159"/>
      <c r="AG4" s="159"/>
      <c r="AH4" s="159"/>
      <c r="AI4" s="159"/>
      <c r="AJ4" s="159"/>
      <c r="AK4" s="159"/>
      <c r="AL4" s="159"/>
      <c r="AM4" s="181"/>
      <c r="AN4" s="159"/>
      <c r="AO4" s="159"/>
      <c r="AP4" s="181"/>
      <c r="AQ4" s="159"/>
      <c r="AR4" s="190"/>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row>
    <row r="5" spans="1:79" s="163" customFormat="1" ht="12.75" customHeight="1">
      <c r="A5" s="520" t="s">
        <v>194</v>
      </c>
      <c r="B5" s="515"/>
      <c r="C5" s="515"/>
      <c r="D5" s="191">
        <v>0</v>
      </c>
      <c r="E5" s="522"/>
      <c r="F5" s="524" t="str">
        <f>IF(ISERROR(T5),"Check for entry errors below!",T5)</f>
        <v>If this background appears in the 'Years to Replace' column below, a rate decrease or reassignment of reserve funds is possible and information will be shown here.</v>
      </c>
      <c r="G5" s="525"/>
      <c r="H5" s="526"/>
      <c r="I5" s="192"/>
      <c r="J5" s="193"/>
      <c r="K5" s="194"/>
      <c r="L5" s="195"/>
      <c r="M5" s="196"/>
      <c r="N5" s="197"/>
      <c r="O5" s="156"/>
      <c r="P5" s="157"/>
      <c r="Q5" s="158"/>
      <c r="R5" s="158"/>
      <c r="S5" s="198"/>
      <c r="T5" s="528" t="s">
        <v>191</v>
      </c>
      <c r="U5" s="519"/>
      <c r="V5" s="519"/>
      <c r="W5" s="519"/>
      <c r="X5" s="519"/>
      <c r="Y5" s="519"/>
      <c r="Z5" s="519"/>
      <c r="AA5" s="519"/>
      <c r="AB5" s="519"/>
      <c r="AC5" s="519"/>
      <c r="AD5" s="519"/>
      <c r="AE5" s="519"/>
      <c r="AF5" s="159"/>
      <c r="AG5" s="159"/>
      <c r="AH5" s="159"/>
      <c r="AI5" s="159"/>
      <c r="AJ5" s="159"/>
      <c r="AK5" s="159"/>
      <c r="AL5" s="159"/>
      <c r="AM5" s="159"/>
      <c r="AN5" s="159"/>
      <c r="AO5" s="159"/>
      <c r="AP5" s="159"/>
      <c r="AQ5" s="159"/>
      <c r="AR5" s="190"/>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row>
    <row r="6" spans="1:79" s="150" customFormat="1" ht="15" customHeight="1">
      <c r="A6" s="520" t="s">
        <v>195</v>
      </c>
      <c r="B6" s="515"/>
      <c r="C6" s="515"/>
      <c r="D6" s="199">
        <v>0</v>
      </c>
      <c r="E6" s="523"/>
      <c r="F6" s="527"/>
      <c r="G6" s="525"/>
      <c r="H6" s="526"/>
      <c r="I6" s="192"/>
      <c r="K6" s="200"/>
      <c r="L6" s="201"/>
      <c r="M6" s="202"/>
      <c r="O6" s="203"/>
      <c r="P6" s="204" t="s">
        <v>196</v>
      </c>
      <c r="Q6" s="205">
        <v>0</v>
      </c>
      <c r="R6" s="206" t="s">
        <v>197</v>
      </c>
      <c r="S6" s="198">
        <v>0</v>
      </c>
      <c r="T6" s="519"/>
      <c r="U6" s="519"/>
      <c r="V6" s="519"/>
      <c r="W6" s="519"/>
      <c r="X6" s="519"/>
      <c r="Y6" s="519"/>
      <c r="Z6" s="519"/>
      <c r="AA6" s="519"/>
      <c r="AB6" s="519"/>
      <c r="AC6" s="519"/>
      <c r="AD6" s="519"/>
      <c r="AE6" s="519"/>
      <c r="AF6" s="207"/>
      <c r="AG6" s="207"/>
      <c r="AH6" s="207"/>
      <c r="AI6" s="207"/>
      <c r="AJ6" s="207"/>
      <c r="AK6" s="207"/>
      <c r="AL6" s="207"/>
      <c r="AM6" s="207"/>
      <c r="AN6" s="207"/>
      <c r="AO6" s="207"/>
      <c r="AP6" s="208"/>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row>
    <row r="7" spans="1:79" s="150" customFormat="1" ht="18" customHeight="1" thickBot="1">
      <c r="A7" s="529">
        <f>IF(AND(D7&gt;0,NOT(D7="")),"Additional revenue at end of year "&amp;TEXT(E12,"0.0")&amp;" above listed needs:","")</f>
      </c>
      <c r="B7" s="515"/>
      <c r="C7" s="515"/>
      <c r="D7" s="199" t="s">
        <v>198</v>
      </c>
      <c r="E7" s="523"/>
      <c r="F7" s="527"/>
      <c r="G7" s="525"/>
      <c r="H7" s="526"/>
      <c r="I7" s="192"/>
      <c r="J7" s="209"/>
      <c r="K7" s="209"/>
      <c r="L7" s="209"/>
      <c r="M7" s="202"/>
      <c r="O7" s="203"/>
      <c r="P7" s="210"/>
      <c r="Q7" s="211" t="s">
        <v>199</v>
      </c>
      <c r="R7" s="198" t="e">
        <v>#NUM!</v>
      </c>
      <c r="S7" s="207"/>
      <c r="T7" s="519"/>
      <c r="U7" s="519"/>
      <c r="V7" s="519"/>
      <c r="W7" s="519"/>
      <c r="X7" s="519"/>
      <c r="Y7" s="519"/>
      <c r="Z7" s="519"/>
      <c r="AA7" s="519"/>
      <c r="AB7" s="519"/>
      <c r="AC7" s="519"/>
      <c r="AD7" s="519"/>
      <c r="AE7" s="519"/>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row>
    <row r="8" spans="1:79" s="215" customFormat="1" ht="0" customHeight="1" hidden="1" thickBot="1">
      <c r="A8" s="530"/>
      <c r="B8" s="530"/>
      <c r="C8" s="530"/>
      <c r="D8" s="212"/>
      <c r="E8" s="213"/>
      <c r="F8" s="213"/>
      <c r="G8" s="213"/>
      <c r="H8" s="214"/>
      <c r="I8" s="192"/>
      <c r="M8" s="202"/>
      <c r="O8" s="216"/>
      <c r="P8" s="217"/>
      <c r="Q8" s="218"/>
      <c r="R8" s="217"/>
      <c r="S8" s="217"/>
      <c r="T8" s="519"/>
      <c r="U8" s="519"/>
      <c r="V8" s="519"/>
      <c r="W8" s="519"/>
      <c r="X8" s="519"/>
      <c r="Y8" s="181"/>
      <c r="Z8" s="181"/>
      <c r="AA8" s="181"/>
      <c r="AB8" s="181"/>
      <c r="AC8" s="217"/>
      <c r="AD8" s="217"/>
      <c r="AE8" s="217"/>
      <c r="AF8" s="219"/>
      <c r="AG8" s="217"/>
      <c r="AH8" s="217"/>
      <c r="AI8" s="217"/>
      <c r="AJ8" s="217"/>
      <c r="AK8" s="217"/>
      <c r="AL8" s="219"/>
      <c r="AM8" s="217"/>
      <c r="AN8" s="217"/>
      <c r="AO8" s="217"/>
      <c r="AP8" s="217"/>
      <c r="AQ8" s="217"/>
      <c r="AR8" s="219"/>
      <c r="AS8" s="217"/>
      <c r="AT8" s="217"/>
      <c r="AU8" s="217"/>
      <c r="AV8" s="217"/>
      <c r="AW8" s="217"/>
      <c r="AX8" s="219"/>
      <c r="AY8" s="217"/>
      <c r="AZ8" s="217"/>
      <c r="BA8" s="217"/>
      <c r="BB8" s="217"/>
      <c r="BC8" s="217"/>
      <c r="BD8" s="219"/>
      <c r="BE8" s="217"/>
      <c r="BF8" s="217"/>
      <c r="BG8" s="217"/>
      <c r="BH8" s="217"/>
      <c r="BI8" s="217"/>
      <c r="BJ8" s="219"/>
      <c r="BK8" s="217"/>
      <c r="BL8" s="217"/>
      <c r="BM8" s="217"/>
      <c r="BN8" s="217"/>
      <c r="BO8" s="217"/>
      <c r="BP8" s="219"/>
      <c r="BQ8" s="217"/>
      <c r="BR8" s="217"/>
      <c r="BS8" s="217"/>
      <c r="BT8" s="217"/>
      <c r="BU8" s="217"/>
      <c r="BV8" s="217"/>
      <c r="BW8" s="217"/>
      <c r="BX8" s="217"/>
      <c r="BY8" s="217"/>
      <c r="BZ8" s="217"/>
      <c r="CA8" s="217"/>
    </row>
    <row r="9" spans="1:79" s="150" customFormat="1" ht="18" customHeight="1" thickTop="1">
      <c r="A9" s="531" t="s">
        <v>200</v>
      </c>
      <c r="B9" s="532"/>
      <c r="C9" s="532"/>
      <c r="D9" s="532"/>
      <c r="E9" s="532"/>
      <c r="F9" s="532"/>
      <c r="G9" s="532"/>
      <c r="H9" s="533"/>
      <c r="I9" s="192"/>
      <c r="J9" s="537" t="s">
        <v>201</v>
      </c>
      <c r="K9" s="539" t="s">
        <v>202</v>
      </c>
      <c r="L9" s="220"/>
      <c r="M9" s="202"/>
      <c r="N9"/>
      <c r="O9" s="221" t="s">
        <v>203</v>
      </c>
      <c r="P9" s="205">
        <v>0</v>
      </c>
      <c r="Q9" s="222">
        <v>0</v>
      </c>
      <c r="R9" s="207"/>
      <c r="S9" s="207"/>
      <c r="T9" s="519"/>
      <c r="U9" s="519"/>
      <c r="V9" s="519"/>
      <c r="W9" s="519"/>
      <c r="X9" s="519"/>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207"/>
      <c r="BX9" s="207"/>
      <c r="BY9" s="207"/>
      <c r="BZ9" s="207"/>
      <c r="CA9" s="207"/>
    </row>
    <row r="10" spans="1:79" s="163" customFormat="1" ht="36" customHeight="1" thickBot="1">
      <c r="A10" s="534"/>
      <c r="B10" s="535"/>
      <c r="C10" s="535"/>
      <c r="D10" s="535"/>
      <c r="E10" s="535"/>
      <c r="F10" s="535"/>
      <c r="G10" s="535"/>
      <c r="H10" s="536"/>
      <c r="I10" s="223"/>
      <c r="J10" s="538"/>
      <c r="K10" s="540"/>
      <c r="L10" s="202"/>
      <c r="M10" s="202"/>
      <c r="N10" s="224"/>
      <c r="O10" s="225"/>
      <c r="P10" s="226"/>
      <c r="Q10" s="158"/>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59"/>
      <c r="BZ10" s="159"/>
      <c r="CA10" s="159"/>
    </row>
    <row r="11" spans="1:79" s="150" customFormat="1" ht="24" customHeight="1" thickBot="1" thickTop="1">
      <c r="A11" s="227"/>
      <c r="B11" s="228"/>
      <c r="C11" s="229" t="s">
        <v>204</v>
      </c>
      <c r="D11" s="230" t="s">
        <v>205</v>
      </c>
      <c r="E11" s="231" t="s">
        <v>206</v>
      </c>
      <c r="F11" s="232" t="s">
        <v>16</v>
      </c>
      <c r="G11" s="233" t="s">
        <v>207</v>
      </c>
      <c r="H11" s="234" t="s">
        <v>208</v>
      </c>
      <c r="I11" s="192"/>
      <c r="J11" s="538"/>
      <c r="K11" s="540"/>
      <c r="L11" s="202"/>
      <c r="M11" s="202"/>
      <c r="N11" s="235"/>
      <c r="O11" s="236" t="s">
        <v>209</v>
      </c>
      <c r="P11" s="237" t="s">
        <v>210</v>
      </c>
      <c r="Q11" s="238" t="s">
        <v>211</v>
      </c>
      <c r="R11" s="541" t="s">
        <v>212</v>
      </c>
      <c r="S11" s="542"/>
      <c r="T11" s="239" t="s">
        <v>211</v>
      </c>
      <c r="U11" s="543" t="s">
        <v>213</v>
      </c>
      <c r="V11" s="544"/>
      <c r="W11" s="240" t="s">
        <v>211</v>
      </c>
      <c r="X11" s="545" t="s">
        <v>214</v>
      </c>
      <c r="Y11" s="546"/>
      <c r="Z11" s="241" t="s">
        <v>211</v>
      </c>
      <c r="AA11" s="547" t="s">
        <v>215</v>
      </c>
      <c r="AB11" s="547"/>
      <c r="AC11" s="242" t="s">
        <v>211</v>
      </c>
      <c r="AD11" s="541" t="s">
        <v>216</v>
      </c>
      <c r="AE11" s="542"/>
      <c r="AF11" s="243" t="s">
        <v>211</v>
      </c>
      <c r="AG11" s="548" t="s">
        <v>217</v>
      </c>
      <c r="AH11" s="549"/>
      <c r="AI11" s="243" t="s">
        <v>211</v>
      </c>
      <c r="AJ11" s="548" t="s">
        <v>218</v>
      </c>
      <c r="AK11" s="550"/>
      <c r="AL11" s="243" t="s">
        <v>211</v>
      </c>
      <c r="AM11" s="548" t="s">
        <v>219</v>
      </c>
      <c r="AN11" s="551"/>
      <c r="AO11" s="244" t="s">
        <v>210</v>
      </c>
      <c r="AP11" s="545" t="s">
        <v>220</v>
      </c>
      <c r="AQ11" s="546"/>
      <c r="AR11" s="245" t="s">
        <v>211</v>
      </c>
      <c r="AS11" s="548" t="s">
        <v>221</v>
      </c>
      <c r="AT11" s="549"/>
      <c r="AU11" s="246" t="s">
        <v>211</v>
      </c>
      <c r="AV11" s="545" t="s">
        <v>222</v>
      </c>
      <c r="AW11" s="546"/>
      <c r="AX11" s="245" t="s">
        <v>211</v>
      </c>
      <c r="AY11" s="548" t="s">
        <v>223</v>
      </c>
      <c r="AZ11" s="550"/>
      <c r="BA11" s="244" t="s">
        <v>211</v>
      </c>
      <c r="BB11" s="545" t="s">
        <v>224</v>
      </c>
      <c r="BC11" s="546"/>
      <c r="BD11" s="243" t="s">
        <v>211</v>
      </c>
      <c r="BE11" s="548" t="s">
        <v>225</v>
      </c>
      <c r="BF11" s="550"/>
      <c r="BG11" s="244" t="s">
        <v>211</v>
      </c>
      <c r="BH11" s="545" t="s">
        <v>226</v>
      </c>
      <c r="BI11" s="546"/>
      <c r="BJ11" s="243" t="s">
        <v>211</v>
      </c>
      <c r="BK11" s="548" t="s">
        <v>227</v>
      </c>
      <c r="BL11" s="550"/>
      <c r="BM11" s="244" t="s">
        <v>211</v>
      </c>
      <c r="BN11" s="545" t="s">
        <v>228</v>
      </c>
      <c r="BO11" s="546"/>
      <c r="BP11" s="241" t="s">
        <v>211</v>
      </c>
      <c r="BQ11" s="547" t="s">
        <v>229</v>
      </c>
      <c r="BR11" s="547"/>
      <c r="BS11" s="181"/>
      <c r="BT11" s="247">
        <v>0</v>
      </c>
      <c r="BU11" s="248"/>
      <c r="BV11" s="248" t="s">
        <v>230</v>
      </c>
      <c r="BW11" s="249" t="s">
        <v>231</v>
      </c>
      <c r="BX11" s="249" t="s">
        <v>232</v>
      </c>
      <c r="BY11" s="552" t="s">
        <v>233</v>
      </c>
      <c r="BZ11" s="552"/>
      <c r="CA11" s="552"/>
    </row>
    <row r="12" spans="2:79" s="150" customFormat="1" ht="15" customHeight="1" thickBot="1" thickTop="1">
      <c r="B12" s="250">
        <v>1</v>
      </c>
      <c r="C12" s="251"/>
      <c r="D12" s="252"/>
      <c r="E12" s="253"/>
      <c r="F12" s="254"/>
      <c r="G12" s="255">
        <f aca="true" t="shared" si="0" ref="G12:G31">IF(D12=0,"",-FV(F12,E12,0,D12,0))</f>
      </c>
      <c r="H12" s="256"/>
      <c r="I12" s="192"/>
      <c r="J12" s="257">
        <v>0</v>
      </c>
      <c r="K12" s="258">
        <v>0</v>
      </c>
      <c r="L12" s="259"/>
      <c r="M12" s="259"/>
      <c r="N12" s="260"/>
      <c r="O12" s="207"/>
      <c r="P12" s="261">
        <v>0</v>
      </c>
      <c r="Q12" s="262">
        <v>0</v>
      </c>
      <c r="R12" s="263">
        <v>0</v>
      </c>
      <c r="S12" s="264">
        <v>0</v>
      </c>
      <c r="T12" s="265">
        <v>0</v>
      </c>
      <c r="U12" s="266">
        <v>0</v>
      </c>
      <c r="V12" s="267">
        <v>0</v>
      </c>
      <c r="W12" s="268">
        <v>0</v>
      </c>
      <c r="X12" s="269">
        <v>0</v>
      </c>
      <c r="Y12" s="270">
        <v>0</v>
      </c>
      <c r="Z12" s="271">
        <v>0</v>
      </c>
      <c r="AA12" s="266">
        <v>0</v>
      </c>
      <c r="AB12" s="272">
        <v>0</v>
      </c>
      <c r="AC12" s="273">
        <v>0</v>
      </c>
      <c r="AD12" s="263">
        <v>0</v>
      </c>
      <c r="AE12" s="264">
        <v>0</v>
      </c>
      <c r="AF12" s="274">
        <v>0</v>
      </c>
      <c r="AG12" s="266">
        <v>0</v>
      </c>
      <c r="AH12" s="275">
        <v>0</v>
      </c>
      <c r="AI12" s="276">
        <v>0</v>
      </c>
      <c r="AJ12" s="269">
        <v>0</v>
      </c>
      <c r="AK12" s="270">
        <v>0</v>
      </c>
      <c r="AL12" s="274">
        <v>0</v>
      </c>
      <c r="AM12" s="266">
        <v>0</v>
      </c>
      <c r="AN12" s="277">
        <v>0</v>
      </c>
      <c r="AO12" s="276">
        <v>0</v>
      </c>
      <c r="AP12" s="269">
        <v>0</v>
      </c>
      <c r="AQ12" s="270">
        <v>0</v>
      </c>
      <c r="AR12" s="278">
        <v>0</v>
      </c>
      <c r="AS12" s="266">
        <v>0</v>
      </c>
      <c r="AT12" s="275">
        <v>0</v>
      </c>
      <c r="AU12" s="276">
        <v>0</v>
      </c>
      <c r="AV12" s="269">
        <v>0</v>
      </c>
      <c r="AW12" s="270">
        <v>0</v>
      </c>
      <c r="AX12" s="274">
        <v>0</v>
      </c>
      <c r="AY12" s="266">
        <v>0</v>
      </c>
      <c r="AZ12" s="277">
        <v>0</v>
      </c>
      <c r="BA12" s="276">
        <v>0</v>
      </c>
      <c r="BB12" s="269">
        <v>0</v>
      </c>
      <c r="BC12" s="270">
        <v>0</v>
      </c>
      <c r="BD12" s="274">
        <v>0</v>
      </c>
      <c r="BE12" s="266">
        <v>0</v>
      </c>
      <c r="BF12" s="277">
        <v>0</v>
      </c>
      <c r="BG12" s="276">
        <v>0</v>
      </c>
      <c r="BH12" s="269">
        <v>0</v>
      </c>
      <c r="BI12" s="270">
        <v>0</v>
      </c>
      <c r="BJ12" s="274">
        <v>0</v>
      </c>
      <c r="BK12" s="266">
        <v>0</v>
      </c>
      <c r="BL12" s="277">
        <v>0</v>
      </c>
      <c r="BM12" s="276">
        <v>0</v>
      </c>
      <c r="BN12" s="269">
        <v>0</v>
      </c>
      <c r="BO12" s="270">
        <v>0</v>
      </c>
      <c r="BP12" s="259">
        <v>0</v>
      </c>
      <c r="BQ12" s="279">
        <v>0</v>
      </c>
      <c r="BR12" s="280">
        <v>0</v>
      </c>
      <c r="BS12" s="281">
        <v>0</v>
      </c>
      <c r="BT12" s="282">
        <v>0</v>
      </c>
      <c r="BU12" s="283"/>
      <c r="BV12" s="283"/>
      <c r="BW12" s="284"/>
      <c r="BX12" s="284"/>
      <c r="BY12" s="203"/>
      <c r="BZ12" s="203"/>
      <c r="CA12" s="203"/>
    </row>
    <row r="13" spans="2:79" s="150" customFormat="1" ht="13.5" customHeight="1" thickBot="1">
      <c r="B13" s="285">
        <v>2</v>
      </c>
      <c r="C13" s="286"/>
      <c r="D13" s="252"/>
      <c r="E13" s="253"/>
      <c r="F13" s="254"/>
      <c r="G13" s="287">
        <f t="shared" si="0"/>
      </c>
      <c r="H13" s="256"/>
      <c r="I13" s="192"/>
      <c r="J13" s="257">
        <v>0</v>
      </c>
      <c r="K13" s="258">
        <v>0</v>
      </c>
      <c r="L13" s="259"/>
      <c r="M13" s="260"/>
      <c r="N13" s="260"/>
      <c r="O13" s="207" t="s">
        <v>234</v>
      </c>
      <c r="P13" s="288">
        <v>0</v>
      </c>
      <c r="Q13" s="262">
        <v>0</v>
      </c>
      <c r="R13" s="263">
        <v>0</v>
      </c>
      <c r="S13" s="264">
        <v>0</v>
      </c>
      <c r="T13" s="265">
        <v>0</v>
      </c>
      <c r="U13" s="266">
        <v>0</v>
      </c>
      <c r="V13" s="277">
        <v>0</v>
      </c>
      <c r="W13" s="268">
        <v>0</v>
      </c>
      <c r="X13" s="269">
        <v>0</v>
      </c>
      <c r="Y13" s="270">
        <v>0</v>
      </c>
      <c r="Z13" s="289">
        <v>0</v>
      </c>
      <c r="AA13" s="266">
        <v>0</v>
      </c>
      <c r="AB13" s="275">
        <v>0</v>
      </c>
      <c r="AC13" s="273">
        <v>0</v>
      </c>
      <c r="AD13" s="263">
        <v>0</v>
      </c>
      <c r="AE13" s="264">
        <v>0</v>
      </c>
      <c r="AF13" s="274">
        <v>0</v>
      </c>
      <c r="AG13" s="266">
        <v>0</v>
      </c>
      <c r="AH13" s="275">
        <v>0</v>
      </c>
      <c r="AI13" s="276">
        <v>0</v>
      </c>
      <c r="AJ13" s="269">
        <v>0</v>
      </c>
      <c r="AK13" s="270">
        <v>0</v>
      </c>
      <c r="AL13" s="274">
        <v>0</v>
      </c>
      <c r="AM13" s="266">
        <v>0</v>
      </c>
      <c r="AN13" s="277">
        <v>0</v>
      </c>
      <c r="AO13" s="276">
        <v>0</v>
      </c>
      <c r="AP13" s="269">
        <v>0</v>
      </c>
      <c r="AQ13" s="270">
        <v>0</v>
      </c>
      <c r="AR13" s="278">
        <v>0</v>
      </c>
      <c r="AS13" s="266">
        <v>0</v>
      </c>
      <c r="AT13" s="275">
        <v>0</v>
      </c>
      <c r="AU13" s="276">
        <v>0</v>
      </c>
      <c r="AV13" s="269">
        <v>0</v>
      </c>
      <c r="AW13" s="270">
        <v>0</v>
      </c>
      <c r="AX13" s="274">
        <v>0</v>
      </c>
      <c r="AY13" s="266">
        <v>0</v>
      </c>
      <c r="AZ13" s="277">
        <v>0</v>
      </c>
      <c r="BA13" s="276">
        <v>0</v>
      </c>
      <c r="BB13" s="269">
        <v>0</v>
      </c>
      <c r="BC13" s="270">
        <v>0</v>
      </c>
      <c r="BD13" s="274">
        <v>0</v>
      </c>
      <c r="BE13" s="266">
        <v>0</v>
      </c>
      <c r="BF13" s="277">
        <v>0</v>
      </c>
      <c r="BG13" s="276">
        <v>0</v>
      </c>
      <c r="BH13" s="269">
        <v>0</v>
      </c>
      <c r="BI13" s="270">
        <v>0</v>
      </c>
      <c r="BJ13" s="274">
        <v>0</v>
      </c>
      <c r="BK13" s="266">
        <v>0</v>
      </c>
      <c r="BL13" s="277">
        <v>0</v>
      </c>
      <c r="BM13" s="276">
        <v>0</v>
      </c>
      <c r="BN13" s="269">
        <v>0</v>
      </c>
      <c r="BO13" s="270">
        <v>0</v>
      </c>
      <c r="BP13" s="259">
        <v>0</v>
      </c>
      <c r="BQ13" s="279">
        <v>0</v>
      </c>
      <c r="BR13" s="290"/>
      <c r="BS13" s="291">
        <v>0</v>
      </c>
      <c r="BT13" s="292"/>
      <c r="BU13" s="292">
        <v>0</v>
      </c>
      <c r="BV13" s="292"/>
      <c r="BW13" s="284">
        <v>0</v>
      </c>
      <c r="BX13" s="284">
        <v>0</v>
      </c>
      <c r="BY13" s="203">
        <v>0</v>
      </c>
      <c r="BZ13" s="203">
        <v>0</v>
      </c>
      <c r="CA13" s="203">
        <v>0</v>
      </c>
    </row>
    <row r="14" spans="2:79" s="150" customFormat="1" ht="13.5" customHeight="1" thickBot="1">
      <c r="B14" s="285">
        <v>3</v>
      </c>
      <c r="C14" s="286"/>
      <c r="D14" s="252"/>
      <c r="E14" s="253"/>
      <c r="F14" s="254"/>
      <c r="G14" s="287">
        <f t="shared" si="0"/>
      </c>
      <c r="H14" s="256"/>
      <c r="I14" s="192"/>
      <c r="J14" s="257">
        <v>0</v>
      </c>
      <c r="K14" s="258">
        <v>0</v>
      </c>
      <c r="L14" s="259"/>
      <c r="N14" s="260"/>
      <c r="O14" s="207" t="s">
        <v>234</v>
      </c>
      <c r="P14" s="288">
        <v>0</v>
      </c>
      <c r="Q14" s="262">
        <v>0</v>
      </c>
      <c r="R14" s="263">
        <v>0</v>
      </c>
      <c r="S14" s="264">
        <v>0</v>
      </c>
      <c r="T14" s="265">
        <v>0</v>
      </c>
      <c r="U14" s="266">
        <v>0</v>
      </c>
      <c r="V14" s="277">
        <v>0</v>
      </c>
      <c r="W14" s="268">
        <v>0</v>
      </c>
      <c r="X14" s="269">
        <v>0</v>
      </c>
      <c r="Y14" s="270">
        <v>0</v>
      </c>
      <c r="Z14" s="289">
        <v>0</v>
      </c>
      <c r="AA14" s="266">
        <v>0</v>
      </c>
      <c r="AB14" s="275">
        <v>0</v>
      </c>
      <c r="AC14" s="273">
        <v>0</v>
      </c>
      <c r="AD14" s="263">
        <v>0</v>
      </c>
      <c r="AE14" s="264">
        <v>0</v>
      </c>
      <c r="AF14" s="274">
        <v>0</v>
      </c>
      <c r="AG14" s="266">
        <v>0</v>
      </c>
      <c r="AH14" s="275">
        <v>0</v>
      </c>
      <c r="AI14" s="276">
        <v>0</v>
      </c>
      <c r="AJ14" s="269">
        <v>0</v>
      </c>
      <c r="AK14" s="270">
        <v>0</v>
      </c>
      <c r="AL14" s="274">
        <v>0</v>
      </c>
      <c r="AM14" s="266">
        <v>0</v>
      </c>
      <c r="AN14" s="277">
        <v>0</v>
      </c>
      <c r="AO14" s="276">
        <v>0</v>
      </c>
      <c r="AP14" s="269">
        <v>0</v>
      </c>
      <c r="AQ14" s="270">
        <v>0</v>
      </c>
      <c r="AR14" s="278">
        <v>0</v>
      </c>
      <c r="AS14" s="266">
        <v>0</v>
      </c>
      <c r="AT14" s="275">
        <v>0</v>
      </c>
      <c r="AU14" s="276">
        <v>0</v>
      </c>
      <c r="AV14" s="269">
        <v>0</v>
      </c>
      <c r="AW14" s="270">
        <v>0</v>
      </c>
      <c r="AX14" s="274">
        <v>0</v>
      </c>
      <c r="AY14" s="266">
        <v>0</v>
      </c>
      <c r="AZ14" s="277">
        <v>0</v>
      </c>
      <c r="BA14" s="276">
        <v>0</v>
      </c>
      <c r="BB14" s="269">
        <v>0</v>
      </c>
      <c r="BC14" s="270">
        <v>0</v>
      </c>
      <c r="BD14" s="274">
        <v>0</v>
      </c>
      <c r="BE14" s="266">
        <v>0</v>
      </c>
      <c r="BF14" s="277">
        <v>0</v>
      </c>
      <c r="BG14" s="276">
        <v>0</v>
      </c>
      <c r="BH14" s="269">
        <v>0</v>
      </c>
      <c r="BI14" s="270">
        <v>0</v>
      </c>
      <c r="BJ14" s="274">
        <v>0</v>
      </c>
      <c r="BK14" s="266">
        <v>0</v>
      </c>
      <c r="BL14" s="277">
        <v>0</v>
      </c>
      <c r="BM14" s="276">
        <v>0</v>
      </c>
      <c r="BN14" s="269">
        <v>0</v>
      </c>
      <c r="BO14" s="293"/>
      <c r="BP14" s="294">
        <v>0</v>
      </c>
      <c r="BQ14" s="295">
        <v>0</v>
      </c>
      <c r="BR14" s="207"/>
      <c r="BS14" s="291">
        <v>0</v>
      </c>
      <c r="BT14" s="181"/>
      <c r="BU14" s="292">
        <v>0</v>
      </c>
      <c r="BV14" s="292"/>
      <c r="BW14" s="284">
        <v>0</v>
      </c>
      <c r="BX14" s="284">
        <v>0</v>
      </c>
      <c r="BY14" s="203">
        <v>0</v>
      </c>
      <c r="BZ14" s="203">
        <v>0</v>
      </c>
      <c r="CA14" s="203">
        <v>0</v>
      </c>
    </row>
    <row r="15" spans="2:79" s="150" customFormat="1" ht="13.5" customHeight="1" thickBot="1">
      <c r="B15" s="285">
        <v>4</v>
      </c>
      <c r="C15" s="286"/>
      <c r="D15" s="252"/>
      <c r="E15" s="253"/>
      <c r="F15" s="254"/>
      <c r="G15" s="287">
        <f t="shared" si="0"/>
      </c>
      <c r="H15" s="256"/>
      <c r="I15" s="192"/>
      <c r="J15" s="257">
        <v>0</v>
      </c>
      <c r="K15" s="258">
        <v>0</v>
      </c>
      <c r="L15" s="259"/>
      <c r="M15" s="296"/>
      <c r="N15" s="260"/>
      <c r="O15" s="207" t="s">
        <v>234</v>
      </c>
      <c r="P15" s="288">
        <v>0</v>
      </c>
      <c r="Q15" s="262">
        <v>0</v>
      </c>
      <c r="R15" s="263">
        <v>0</v>
      </c>
      <c r="S15" s="264">
        <v>0</v>
      </c>
      <c r="T15" s="265">
        <v>0</v>
      </c>
      <c r="U15" s="266">
        <v>0</v>
      </c>
      <c r="V15" s="277">
        <v>0</v>
      </c>
      <c r="W15" s="268">
        <v>0</v>
      </c>
      <c r="X15" s="269">
        <v>0</v>
      </c>
      <c r="Y15" s="270">
        <v>0</v>
      </c>
      <c r="Z15" s="289">
        <v>0</v>
      </c>
      <c r="AA15" s="266">
        <v>0</v>
      </c>
      <c r="AB15" s="275">
        <v>0</v>
      </c>
      <c r="AC15" s="273">
        <v>0</v>
      </c>
      <c r="AD15" s="263">
        <v>0</v>
      </c>
      <c r="AE15" s="264">
        <v>0</v>
      </c>
      <c r="AF15" s="274">
        <v>0</v>
      </c>
      <c r="AG15" s="266">
        <v>0</v>
      </c>
      <c r="AH15" s="275">
        <v>0</v>
      </c>
      <c r="AI15" s="276">
        <v>0</v>
      </c>
      <c r="AJ15" s="269">
        <v>0</v>
      </c>
      <c r="AK15" s="270">
        <v>0</v>
      </c>
      <c r="AL15" s="274">
        <v>0</v>
      </c>
      <c r="AM15" s="266">
        <v>0</v>
      </c>
      <c r="AN15" s="277">
        <v>0</v>
      </c>
      <c r="AO15" s="276">
        <v>0</v>
      </c>
      <c r="AP15" s="269">
        <v>0</v>
      </c>
      <c r="AQ15" s="270">
        <v>0</v>
      </c>
      <c r="AR15" s="278">
        <v>0</v>
      </c>
      <c r="AS15" s="266">
        <v>0</v>
      </c>
      <c r="AT15" s="275">
        <v>0</v>
      </c>
      <c r="AU15" s="276">
        <v>0</v>
      </c>
      <c r="AV15" s="269">
        <v>0</v>
      </c>
      <c r="AW15" s="270">
        <v>0</v>
      </c>
      <c r="AX15" s="274">
        <v>0</v>
      </c>
      <c r="AY15" s="266">
        <v>0</v>
      </c>
      <c r="AZ15" s="277">
        <v>0</v>
      </c>
      <c r="BA15" s="276">
        <v>0</v>
      </c>
      <c r="BB15" s="269">
        <v>0</v>
      </c>
      <c r="BC15" s="270">
        <v>0</v>
      </c>
      <c r="BD15" s="274">
        <v>0</v>
      </c>
      <c r="BE15" s="266">
        <v>0</v>
      </c>
      <c r="BF15" s="277">
        <v>0</v>
      </c>
      <c r="BG15" s="276">
        <v>0</v>
      </c>
      <c r="BH15" s="269">
        <v>0</v>
      </c>
      <c r="BI15" s="270">
        <v>0</v>
      </c>
      <c r="BJ15" s="274">
        <v>0</v>
      </c>
      <c r="BK15" s="266">
        <v>0</v>
      </c>
      <c r="BL15" s="297"/>
      <c r="BM15" s="291">
        <v>0</v>
      </c>
      <c r="BN15" s="295">
        <v>0</v>
      </c>
      <c r="BO15" s="207"/>
      <c r="BP15" s="298">
        <v>0</v>
      </c>
      <c r="BQ15" s="207"/>
      <c r="BR15" s="207"/>
      <c r="BS15" s="291">
        <v>0</v>
      </c>
      <c r="BT15" s="181"/>
      <c r="BU15" s="292">
        <v>0</v>
      </c>
      <c r="BV15" s="292"/>
      <c r="BW15" s="284">
        <v>0</v>
      </c>
      <c r="BX15" s="284">
        <v>0</v>
      </c>
      <c r="BY15" s="203">
        <v>0</v>
      </c>
      <c r="BZ15" s="203">
        <v>0</v>
      </c>
      <c r="CA15" s="203">
        <v>0</v>
      </c>
    </row>
    <row r="16" spans="2:79" s="150" customFormat="1" ht="13.5" customHeight="1" thickBot="1">
      <c r="B16" s="285">
        <v>5</v>
      </c>
      <c r="C16" s="286"/>
      <c r="D16" s="252"/>
      <c r="E16" s="253"/>
      <c r="F16" s="254"/>
      <c r="G16" s="287">
        <f t="shared" si="0"/>
      </c>
      <c r="H16" s="256"/>
      <c r="I16" s="192"/>
      <c r="J16" s="257">
        <v>0</v>
      </c>
      <c r="K16" s="258">
        <v>0</v>
      </c>
      <c r="L16" s="259"/>
      <c r="M16" s="299"/>
      <c r="N16" s="260"/>
      <c r="O16" s="207" t="s">
        <v>234</v>
      </c>
      <c r="P16" s="288">
        <v>0</v>
      </c>
      <c r="Q16" s="262">
        <v>0</v>
      </c>
      <c r="R16" s="263">
        <v>0</v>
      </c>
      <c r="S16" s="264">
        <v>0</v>
      </c>
      <c r="T16" s="265">
        <v>0</v>
      </c>
      <c r="U16" s="266">
        <v>0</v>
      </c>
      <c r="V16" s="277">
        <v>0</v>
      </c>
      <c r="W16" s="268">
        <v>0</v>
      </c>
      <c r="X16" s="269">
        <v>0</v>
      </c>
      <c r="Y16" s="270">
        <v>0</v>
      </c>
      <c r="Z16" s="289">
        <v>0</v>
      </c>
      <c r="AA16" s="266">
        <v>0</v>
      </c>
      <c r="AB16" s="275">
        <v>0</v>
      </c>
      <c r="AC16" s="273">
        <v>0</v>
      </c>
      <c r="AD16" s="263">
        <v>0</v>
      </c>
      <c r="AE16" s="264">
        <v>0</v>
      </c>
      <c r="AF16" s="274">
        <v>0</v>
      </c>
      <c r="AG16" s="266">
        <v>0</v>
      </c>
      <c r="AH16" s="275">
        <v>0</v>
      </c>
      <c r="AI16" s="276">
        <v>0</v>
      </c>
      <c r="AJ16" s="269">
        <v>0</v>
      </c>
      <c r="AK16" s="270">
        <v>0</v>
      </c>
      <c r="AL16" s="274">
        <v>0</v>
      </c>
      <c r="AM16" s="266">
        <v>0</v>
      </c>
      <c r="AN16" s="277">
        <v>0</v>
      </c>
      <c r="AO16" s="276">
        <v>0</v>
      </c>
      <c r="AP16" s="269">
        <v>0</v>
      </c>
      <c r="AQ16" s="270">
        <v>0</v>
      </c>
      <c r="AR16" s="278">
        <v>0</v>
      </c>
      <c r="AS16" s="266">
        <v>0</v>
      </c>
      <c r="AT16" s="275">
        <v>0</v>
      </c>
      <c r="AU16" s="276">
        <v>0</v>
      </c>
      <c r="AV16" s="269">
        <v>0</v>
      </c>
      <c r="AW16" s="270">
        <v>0</v>
      </c>
      <c r="AX16" s="274">
        <v>0</v>
      </c>
      <c r="AY16" s="266">
        <v>0</v>
      </c>
      <c r="AZ16" s="277">
        <v>0</v>
      </c>
      <c r="BA16" s="276">
        <v>0</v>
      </c>
      <c r="BB16" s="269">
        <v>0</v>
      </c>
      <c r="BC16" s="270">
        <v>0</v>
      </c>
      <c r="BD16" s="274">
        <v>0</v>
      </c>
      <c r="BE16" s="266">
        <v>0</v>
      </c>
      <c r="BF16" s="277">
        <v>0</v>
      </c>
      <c r="BG16" s="276">
        <v>0</v>
      </c>
      <c r="BH16" s="269">
        <v>0</v>
      </c>
      <c r="BI16" s="293"/>
      <c r="BJ16" s="300">
        <v>0</v>
      </c>
      <c r="BK16" s="301">
        <v>0</v>
      </c>
      <c r="BL16" s="207"/>
      <c r="BM16" s="291">
        <v>0</v>
      </c>
      <c r="BN16" s="207"/>
      <c r="BO16" s="207"/>
      <c r="BP16" s="298">
        <v>0</v>
      </c>
      <c r="BQ16" s="207"/>
      <c r="BR16" s="207"/>
      <c r="BS16" s="291">
        <v>0</v>
      </c>
      <c r="BT16" s="181"/>
      <c r="BU16" s="292">
        <v>0</v>
      </c>
      <c r="BV16" s="292"/>
      <c r="BW16" s="284">
        <v>0</v>
      </c>
      <c r="BX16" s="284">
        <v>0</v>
      </c>
      <c r="BY16" s="203">
        <v>0</v>
      </c>
      <c r="BZ16" s="203">
        <v>0</v>
      </c>
      <c r="CA16" s="203">
        <v>0</v>
      </c>
    </row>
    <row r="17" spans="1:79" s="163" customFormat="1" ht="13.5" customHeight="1" thickBot="1">
      <c r="A17" s="302"/>
      <c r="B17" s="285">
        <v>6</v>
      </c>
      <c r="C17" s="286"/>
      <c r="D17" s="252"/>
      <c r="E17" s="253"/>
      <c r="F17" s="254"/>
      <c r="G17" s="287">
        <f t="shared" si="0"/>
      </c>
      <c r="H17" s="256"/>
      <c r="I17" s="192"/>
      <c r="J17" s="257">
        <v>0</v>
      </c>
      <c r="K17" s="258">
        <v>0</v>
      </c>
      <c r="L17" s="259"/>
      <c r="M17" s="187"/>
      <c r="N17" s="260"/>
      <c r="O17" s="207" t="s">
        <v>234</v>
      </c>
      <c r="P17" s="288">
        <v>0</v>
      </c>
      <c r="Q17" s="262">
        <v>0</v>
      </c>
      <c r="R17" s="263">
        <v>0</v>
      </c>
      <c r="S17" s="264">
        <v>0</v>
      </c>
      <c r="T17" s="265">
        <v>0</v>
      </c>
      <c r="U17" s="266">
        <v>0</v>
      </c>
      <c r="V17" s="277">
        <v>0</v>
      </c>
      <c r="W17" s="268">
        <v>0</v>
      </c>
      <c r="X17" s="269">
        <v>0</v>
      </c>
      <c r="Y17" s="270">
        <v>0</v>
      </c>
      <c r="Z17" s="289">
        <v>0</v>
      </c>
      <c r="AA17" s="266">
        <v>0</v>
      </c>
      <c r="AB17" s="275">
        <v>0</v>
      </c>
      <c r="AC17" s="273">
        <v>0</v>
      </c>
      <c r="AD17" s="263">
        <v>0</v>
      </c>
      <c r="AE17" s="264">
        <v>0</v>
      </c>
      <c r="AF17" s="274">
        <v>0</v>
      </c>
      <c r="AG17" s="266">
        <v>0</v>
      </c>
      <c r="AH17" s="275">
        <v>0</v>
      </c>
      <c r="AI17" s="276">
        <v>0</v>
      </c>
      <c r="AJ17" s="269">
        <v>0</v>
      </c>
      <c r="AK17" s="270">
        <v>0</v>
      </c>
      <c r="AL17" s="274">
        <v>0</v>
      </c>
      <c r="AM17" s="266">
        <v>0</v>
      </c>
      <c r="AN17" s="277">
        <v>0</v>
      </c>
      <c r="AO17" s="276">
        <v>0</v>
      </c>
      <c r="AP17" s="269">
        <v>0</v>
      </c>
      <c r="AQ17" s="270">
        <v>0</v>
      </c>
      <c r="AR17" s="278">
        <v>0</v>
      </c>
      <c r="AS17" s="266">
        <v>0</v>
      </c>
      <c r="AT17" s="275">
        <v>0</v>
      </c>
      <c r="AU17" s="276">
        <v>0</v>
      </c>
      <c r="AV17" s="269">
        <v>0</v>
      </c>
      <c r="AW17" s="270">
        <v>0</v>
      </c>
      <c r="AX17" s="274">
        <v>0</v>
      </c>
      <c r="AY17" s="266">
        <v>0</v>
      </c>
      <c r="AZ17" s="277">
        <v>0</v>
      </c>
      <c r="BA17" s="276">
        <v>0</v>
      </c>
      <c r="BB17" s="269">
        <v>0</v>
      </c>
      <c r="BC17" s="270">
        <v>0</v>
      </c>
      <c r="BD17" s="274">
        <v>0</v>
      </c>
      <c r="BE17" s="266">
        <v>0</v>
      </c>
      <c r="BF17" s="303"/>
      <c r="BG17" s="300">
        <v>0</v>
      </c>
      <c r="BH17" s="295">
        <v>0</v>
      </c>
      <c r="BI17" s="159"/>
      <c r="BJ17" s="304">
        <v>0</v>
      </c>
      <c r="BK17" s="159"/>
      <c r="BL17" s="159"/>
      <c r="BM17" s="291">
        <v>0</v>
      </c>
      <c r="BN17" s="159"/>
      <c r="BO17" s="159"/>
      <c r="BP17" s="291">
        <v>0</v>
      </c>
      <c r="BQ17" s="159"/>
      <c r="BR17" s="159"/>
      <c r="BS17" s="305"/>
      <c r="BT17" s="181"/>
      <c r="BU17" s="292">
        <v>0</v>
      </c>
      <c r="BV17" s="292"/>
      <c r="BW17" s="284">
        <v>0</v>
      </c>
      <c r="BX17" s="284">
        <v>0</v>
      </c>
      <c r="BY17" s="203">
        <v>0</v>
      </c>
      <c r="BZ17" s="203">
        <v>0</v>
      </c>
      <c r="CA17" s="203">
        <v>0</v>
      </c>
    </row>
    <row r="18" spans="1:79" s="163" customFormat="1" ht="13.5" customHeight="1" thickBot="1">
      <c r="A18" s="302"/>
      <c r="B18" s="285">
        <v>7</v>
      </c>
      <c r="C18" s="286"/>
      <c r="D18" s="252"/>
      <c r="E18" s="253"/>
      <c r="F18" s="254"/>
      <c r="G18" s="287">
        <f t="shared" si="0"/>
      </c>
      <c r="H18" s="256"/>
      <c r="I18" s="192"/>
      <c r="J18" s="257">
        <v>0</v>
      </c>
      <c r="K18" s="258">
        <v>0</v>
      </c>
      <c r="L18" s="259"/>
      <c r="M18" s="187"/>
      <c r="N18" s="260"/>
      <c r="O18" s="207" t="s">
        <v>234</v>
      </c>
      <c r="P18" s="288">
        <v>0</v>
      </c>
      <c r="Q18" s="262">
        <v>0</v>
      </c>
      <c r="R18" s="263">
        <v>0</v>
      </c>
      <c r="S18" s="264">
        <v>0</v>
      </c>
      <c r="T18" s="265">
        <v>0</v>
      </c>
      <c r="U18" s="266">
        <v>0</v>
      </c>
      <c r="V18" s="277">
        <v>0</v>
      </c>
      <c r="W18" s="268">
        <v>0</v>
      </c>
      <c r="X18" s="269">
        <v>0</v>
      </c>
      <c r="Y18" s="270">
        <v>0</v>
      </c>
      <c r="Z18" s="289">
        <v>0</v>
      </c>
      <c r="AA18" s="266">
        <v>0</v>
      </c>
      <c r="AB18" s="275">
        <v>0</v>
      </c>
      <c r="AC18" s="273">
        <v>0</v>
      </c>
      <c r="AD18" s="263">
        <v>0</v>
      </c>
      <c r="AE18" s="264">
        <v>0</v>
      </c>
      <c r="AF18" s="274">
        <v>0</v>
      </c>
      <c r="AG18" s="266">
        <v>0</v>
      </c>
      <c r="AH18" s="275">
        <v>0</v>
      </c>
      <c r="AI18" s="276">
        <v>0</v>
      </c>
      <c r="AJ18" s="269">
        <v>0</v>
      </c>
      <c r="AK18" s="270">
        <v>0</v>
      </c>
      <c r="AL18" s="274">
        <v>0</v>
      </c>
      <c r="AM18" s="266">
        <v>0</v>
      </c>
      <c r="AN18" s="277">
        <v>0</v>
      </c>
      <c r="AO18" s="276">
        <v>0</v>
      </c>
      <c r="AP18" s="269">
        <v>0</v>
      </c>
      <c r="AQ18" s="270">
        <v>0</v>
      </c>
      <c r="AR18" s="278">
        <v>0</v>
      </c>
      <c r="AS18" s="266">
        <v>0</v>
      </c>
      <c r="AT18" s="275">
        <v>0</v>
      </c>
      <c r="AU18" s="276">
        <v>0</v>
      </c>
      <c r="AV18" s="269">
        <v>0</v>
      </c>
      <c r="AW18" s="270">
        <v>0</v>
      </c>
      <c r="AX18" s="274">
        <v>0</v>
      </c>
      <c r="AY18" s="266">
        <v>0</v>
      </c>
      <c r="AZ18" s="277">
        <v>0</v>
      </c>
      <c r="BA18" s="276">
        <v>0</v>
      </c>
      <c r="BB18" s="269">
        <v>0</v>
      </c>
      <c r="BC18" s="306"/>
      <c r="BD18" s="291">
        <v>0</v>
      </c>
      <c r="BE18" s="295">
        <v>0</v>
      </c>
      <c r="BF18" s="159"/>
      <c r="BG18" s="304">
        <v>0</v>
      </c>
      <c r="BH18" s="159"/>
      <c r="BI18" s="159"/>
      <c r="BJ18" s="307">
        <v>0</v>
      </c>
      <c r="BK18" s="159"/>
      <c r="BL18" s="159"/>
      <c r="BM18" s="291">
        <v>0</v>
      </c>
      <c r="BN18" s="159"/>
      <c r="BO18" s="159"/>
      <c r="BP18" s="305"/>
      <c r="BQ18" s="159"/>
      <c r="BR18" s="159"/>
      <c r="BS18" s="181"/>
      <c r="BT18" s="181"/>
      <c r="BU18" s="292">
        <v>0</v>
      </c>
      <c r="BV18" s="292"/>
      <c r="BW18" s="284">
        <v>0</v>
      </c>
      <c r="BX18" s="284">
        <v>0</v>
      </c>
      <c r="BY18" s="203">
        <v>0</v>
      </c>
      <c r="BZ18" s="203">
        <v>0</v>
      </c>
      <c r="CA18" s="203">
        <v>0</v>
      </c>
    </row>
    <row r="19" spans="1:79" s="163" customFormat="1" ht="13.5" customHeight="1" thickBot="1">
      <c r="A19" s="302"/>
      <c r="B19" s="285">
        <v>8</v>
      </c>
      <c r="C19" s="286"/>
      <c r="D19" s="252"/>
      <c r="E19" s="253"/>
      <c r="F19" s="254"/>
      <c r="G19" s="287">
        <f t="shared" si="0"/>
      </c>
      <c r="H19" s="256"/>
      <c r="I19" s="192"/>
      <c r="J19" s="257">
        <v>0</v>
      </c>
      <c r="K19" s="258">
        <v>0</v>
      </c>
      <c r="L19" s="259"/>
      <c r="M19" s="187"/>
      <c r="N19" s="260"/>
      <c r="O19" s="207" t="s">
        <v>234</v>
      </c>
      <c r="P19" s="288">
        <v>0</v>
      </c>
      <c r="Q19" s="262">
        <v>0</v>
      </c>
      <c r="R19" s="263">
        <v>0</v>
      </c>
      <c r="S19" s="264">
        <v>0</v>
      </c>
      <c r="T19" s="265">
        <v>0</v>
      </c>
      <c r="U19" s="266">
        <v>0</v>
      </c>
      <c r="V19" s="277">
        <v>0</v>
      </c>
      <c r="W19" s="268">
        <v>0</v>
      </c>
      <c r="X19" s="269">
        <v>0</v>
      </c>
      <c r="Y19" s="270">
        <v>0</v>
      </c>
      <c r="Z19" s="289">
        <v>0</v>
      </c>
      <c r="AA19" s="266">
        <v>0</v>
      </c>
      <c r="AB19" s="275">
        <v>0</v>
      </c>
      <c r="AC19" s="273">
        <v>0</v>
      </c>
      <c r="AD19" s="263">
        <v>0</v>
      </c>
      <c r="AE19" s="264">
        <v>0</v>
      </c>
      <c r="AF19" s="274">
        <v>0</v>
      </c>
      <c r="AG19" s="266">
        <v>0</v>
      </c>
      <c r="AH19" s="275">
        <v>0</v>
      </c>
      <c r="AI19" s="276">
        <v>0</v>
      </c>
      <c r="AJ19" s="269">
        <v>0</v>
      </c>
      <c r="AK19" s="270">
        <v>0</v>
      </c>
      <c r="AL19" s="274">
        <v>0</v>
      </c>
      <c r="AM19" s="266">
        <v>0</v>
      </c>
      <c r="AN19" s="277">
        <v>0</v>
      </c>
      <c r="AO19" s="276">
        <v>0</v>
      </c>
      <c r="AP19" s="269">
        <v>0</v>
      </c>
      <c r="AQ19" s="270">
        <v>0</v>
      </c>
      <c r="AR19" s="278">
        <v>0</v>
      </c>
      <c r="AS19" s="266">
        <v>0</v>
      </c>
      <c r="AT19" s="275">
        <v>0</v>
      </c>
      <c r="AU19" s="276">
        <v>0</v>
      </c>
      <c r="AV19" s="269">
        <v>0</v>
      </c>
      <c r="AW19" s="270">
        <v>0</v>
      </c>
      <c r="AX19" s="274">
        <v>0</v>
      </c>
      <c r="AY19" s="266">
        <v>0</v>
      </c>
      <c r="AZ19" s="303"/>
      <c r="BA19" s="291">
        <v>0</v>
      </c>
      <c r="BB19" s="308">
        <v>0</v>
      </c>
      <c r="BC19" s="159"/>
      <c r="BD19" s="291">
        <v>0</v>
      </c>
      <c r="BE19" s="159"/>
      <c r="BF19" s="159"/>
      <c r="BG19" s="307">
        <v>0</v>
      </c>
      <c r="BH19" s="159"/>
      <c r="BI19" s="159"/>
      <c r="BJ19" s="291">
        <v>0</v>
      </c>
      <c r="BK19" s="159"/>
      <c r="BL19" s="159"/>
      <c r="BM19" s="305"/>
      <c r="BN19" s="159"/>
      <c r="BO19" s="159"/>
      <c r="BP19" s="159"/>
      <c r="BQ19" s="159"/>
      <c r="BR19" s="159"/>
      <c r="BS19" s="159"/>
      <c r="BT19" s="159"/>
      <c r="BU19" s="292">
        <v>0</v>
      </c>
      <c r="BV19" s="292"/>
      <c r="BW19" s="284">
        <v>0</v>
      </c>
      <c r="BX19" s="284">
        <v>0</v>
      </c>
      <c r="BY19" s="203">
        <v>0</v>
      </c>
      <c r="BZ19" s="203">
        <v>0</v>
      </c>
      <c r="CA19" s="203">
        <v>0</v>
      </c>
    </row>
    <row r="20" spans="1:79" s="163" customFormat="1" ht="13.5" customHeight="1" thickBot="1">
      <c r="A20" s="302"/>
      <c r="B20" s="285">
        <v>9</v>
      </c>
      <c r="C20" s="286"/>
      <c r="D20" s="252"/>
      <c r="E20" s="253"/>
      <c r="F20" s="254"/>
      <c r="G20" s="287">
        <f t="shared" si="0"/>
      </c>
      <c r="H20" s="256"/>
      <c r="I20" s="192"/>
      <c r="J20" s="257">
        <v>0</v>
      </c>
      <c r="K20" s="258">
        <v>0</v>
      </c>
      <c r="L20" s="259"/>
      <c r="M20" s="187"/>
      <c r="N20" s="260"/>
      <c r="O20" s="207" t="s">
        <v>234</v>
      </c>
      <c r="P20" s="288">
        <v>0</v>
      </c>
      <c r="Q20" s="262">
        <v>0</v>
      </c>
      <c r="R20" s="263">
        <v>0</v>
      </c>
      <c r="S20" s="264">
        <v>0</v>
      </c>
      <c r="T20" s="265">
        <v>0</v>
      </c>
      <c r="U20" s="266">
        <v>0</v>
      </c>
      <c r="V20" s="277">
        <v>0</v>
      </c>
      <c r="W20" s="268">
        <v>0</v>
      </c>
      <c r="X20" s="269">
        <v>0</v>
      </c>
      <c r="Y20" s="270">
        <v>0</v>
      </c>
      <c r="Z20" s="289">
        <v>0</v>
      </c>
      <c r="AA20" s="266">
        <v>0</v>
      </c>
      <c r="AB20" s="275">
        <v>0</v>
      </c>
      <c r="AC20" s="273">
        <v>0</v>
      </c>
      <c r="AD20" s="263">
        <v>0</v>
      </c>
      <c r="AE20" s="264">
        <v>0</v>
      </c>
      <c r="AF20" s="274">
        <v>0</v>
      </c>
      <c r="AG20" s="266">
        <v>0</v>
      </c>
      <c r="AH20" s="275">
        <v>0</v>
      </c>
      <c r="AI20" s="276">
        <v>0</v>
      </c>
      <c r="AJ20" s="269">
        <v>0</v>
      </c>
      <c r="AK20" s="270">
        <v>0</v>
      </c>
      <c r="AL20" s="274">
        <v>0</v>
      </c>
      <c r="AM20" s="266">
        <v>0</v>
      </c>
      <c r="AN20" s="277">
        <v>0</v>
      </c>
      <c r="AO20" s="276">
        <v>0</v>
      </c>
      <c r="AP20" s="269">
        <v>0</v>
      </c>
      <c r="AQ20" s="270">
        <v>0</v>
      </c>
      <c r="AR20" s="278">
        <v>0</v>
      </c>
      <c r="AS20" s="266">
        <v>0</v>
      </c>
      <c r="AT20" s="275">
        <v>0</v>
      </c>
      <c r="AU20" s="276">
        <v>0</v>
      </c>
      <c r="AV20" s="269">
        <v>0</v>
      </c>
      <c r="AW20" s="309"/>
      <c r="AX20" s="310">
        <v>0</v>
      </c>
      <c r="AY20" s="295">
        <v>0</v>
      </c>
      <c r="AZ20" s="159"/>
      <c r="BA20" s="291">
        <v>0</v>
      </c>
      <c r="BB20" s="159"/>
      <c r="BC20" s="159"/>
      <c r="BD20" s="291">
        <v>0</v>
      </c>
      <c r="BE20" s="159"/>
      <c r="BF20" s="159"/>
      <c r="BG20" s="291">
        <v>0</v>
      </c>
      <c r="BH20" s="159"/>
      <c r="BI20" s="159"/>
      <c r="BJ20" s="305"/>
      <c r="BK20" s="159"/>
      <c r="BL20" s="159"/>
      <c r="BM20" s="159"/>
      <c r="BN20" s="159"/>
      <c r="BO20" s="159"/>
      <c r="BP20" s="159"/>
      <c r="BQ20" s="159"/>
      <c r="BR20" s="159"/>
      <c r="BS20" s="159"/>
      <c r="BT20" s="159"/>
      <c r="BU20" s="292">
        <v>0</v>
      </c>
      <c r="BV20" s="292"/>
      <c r="BW20" s="284">
        <v>0</v>
      </c>
      <c r="BX20" s="284">
        <v>0</v>
      </c>
      <c r="BY20" s="203">
        <v>0</v>
      </c>
      <c r="BZ20" s="203">
        <v>0</v>
      </c>
      <c r="CA20" s="203">
        <v>0</v>
      </c>
    </row>
    <row r="21" spans="1:79" s="163" customFormat="1" ht="13.5" customHeight="1" thickBot="1">
      <c r="A21" s="302"/>
      <c r="B21" s="285">
        <v>10</v>
      </c>
      <c r="C21" s="286"/>
      <c r="D21" s="252"/>
      <c r="E21" s="253"/>
      <c r="F21" s="254"/>
      <c r="G21" s="287">
        <f t="shared" si="0"/>
      </c>
      <c r="H21" s="256"/>
      <c r="I21" s="192"/>
      <c r="J21" s="257">
        <v>0</v>
      </c>
      <c r="K21" s="258">
        <v>0</v>
      </c>
      <c r="L21" s="259"/>
      <c r="M21" s="187"/>
      <c r="N21" s="260"/>
      <c r="O21" s="207" t="s">
        <v>234</v>
      </c>
      <c r="P21" s="288">
        <v>0</v>
      </c>
      <c r="Q21" s="262">
        <v>0</v>
      </c>
      <c r="R21" s="263">
        <v>0</v>
      </c>
      <c r="S21" s="264">
        <v>0</v>
      </c>
      <c r="T21" s="265">
        <v>0</v>
      </c>
      <c r="U21" s="266">
        <v>0</v>
      </c>
      <c r="V21" s="277">
        <v>0</v>
      </c>
      <c r="W21" s="268">
        <v>0</v>
      </c>
      <c r="X21" s="269">
        <v>0</v>
      </c>
      <c r="Y21" s="270">
        <v>0</v>
      </c>
      <c r="Z21" s="289">
        <v>0</v>
      </c>
      <c r="AA21" s="266">
        <v>0</v>
      </c>
      <c r="AB21" s="275">
        <v>0</v>
      </c>
      <c r="AC21" s="273">
        <v>0</v>
      </c>
      <c r="AD21" s="263">
        <v>0</v>
      </c>
      <c r="AE21" s="264">
        <v>0</v>
      </c>
      <c r="AF21" s="274">
        <v>0</v>
      </c>
      <c r="AG21" s="266">
        <v>0</v>
      </c>
      <c r="AH21" s="275">
        <v>0</v>
      </c>
      <c r="AI21" s="276">
        <v>0</v>
      </c>
      <c r="AJ21" s="269">
        <v>0</v>
      </c>
      <c r="AK21" s="270">
        <v>0</v>
      </c>
      <c r="AL21" s="274">
        <v>0</v>
      </c>
      <c r="AM21" s="266">
        <v>0</v>
      </c>
      <c r="AN21" s="277">
        <v>0</v>
      </c>
      <c r="AO21" s="276">
        <v>0</v>
      </c>
      <c r="AP21" s="269">
        <v>0</v>
      </c>
      <c r="AQ21" s="270">
        <v>0</v>
      </c>
      <c r="AR21" s="278">
        <v>0</v>
      </c>
      <c r="AS21" s="266">
        <v>0</v>
      </c>
      <c r="AT21" s="303"/>
      <c r="AU21" s="180">
        <v>0</v>
      </c>
      <c r="AV21" s="311">
        <v>0</v>
      </c>
      <c r="AW21" s="159"/>
      <c r="AX21" s="312">
        <v>0</v>
      </c>
      <c r="AY21" s="159"/>
      <c r="AZ21" s="159"/>
      <c r="BA21" s="291">
        <v>0</v>
      </c>
      <c r="BB21" s="159"/>
      <c r="BC21" s="159"/>
      <c r="BD21" s="291">
        <v>0</v>
      </c>
      <c r="BE21" s="159"/>
      <c r="BF21" s="159"/>
      <c r="BG21" s="305"/>
      <c r="BH21" s="159"/>
      <c r="BI21" s="159"/>
      <c r="BJ21" s="159"/>
      <c r="BK21" s="159"/>
      <c r="BL21" s="159"/>
      <c r="BM21" s="181"/>
      <c r="BN21" s="159"/>
      <c r="BO21" s="159"/>
      <c r="BP21" s="159"/>
      <c r="BQ21" s="159"/>
      <c r="BR21" s="159"/>
      <c r="BS21" s="159"/>
      <c r="BT21" s="159"/>
      <c r="BU21" s="292">
        <v>0</v>
      </c>
      <c r="BV21" s="292"/>
      <c r="BW21" s="284">
        <v>0</v>
      </c>
      <c r="BX21" s="284">
        <v>0</v>
      </c>
      <c r="BY21" s="203">
        <v>0</v>
      </c>
      <c r="BZ21" s="203">
        <v>0</v>
      </c>
      <c r="CA21" s="203">
        <v>0</v>
      </c>
    </row>
    <row r="22" spans="1:79" s="163" customFormat="1" ht="13.5" customHeight="1" thickBot="1">
      <c r="A22" s="302"/>
      <c r="B22" s="285">
        <v>11</v>
      </c>
      <c r="C22" s="286"/>
      <c r="D22" s="252"/>
      <c r="E22" s="253"/>
      <c r="F22" s="254"/>
      <c r="G22" s="287">
        <f t="shared" si="0"/>
      </c>
      <c r="H22" s="256"/>
      <c r="I22" s="192"/>
      <c r="J22" s="257">
        <v>0</v>
      </c>
      <c r="K22" s="258">
        <v>0</v>
      </c>
      <c r="L22" s="259"/>
      <c r="M22" s="187"/>
      <c r="N22" s="260"/>
      <c r="O22" s="207" t="s">
        <v>234</v>
      </c>
      <c r="P22" s="288">
        <v>0</v>
      </c>
      <c r="Q22" s="262">
        <v>0</v>
      </c>
      <c r="R22" s="263">
        <v>0</v>
      </c>
      <c r="S22" s="264">
        <v>0</v>
      </c>
      <c r="T22" s="265">
        <v>0</v>
      </c>
      <c r="U22" s="266">
        <v>0</v>
      </c>
      <c r="V22" s="277">
        <v>0</v>
      </c>
      <c r="W22" s="268">
        <v>0</v>
      </c>
      <c r="X22" s="269">
        <v>0</v>
      </c>
      <c r="Y22" s="270">
        <v>0</v>
      </c>
      <c r="Z22" s="289">
        <v>0</v>
      </c>
      <c r="AA22" s="266">
        <v>0</v>
      </c>
      <c r="AB22" s="275">
        <v>0</v>
      </c>
      <c r="AC22" s="273">
        <v>0</v>
      </c>
      <c r="AD22" s="263">
        <v>0</v>
      </c>
      <c r="AE22" s="264">
        <v>0</v>
      </c>
      <c r="AF22" s="274">
        <v>0</v>
      </c>
      <c r="AG22" s="266">
        <v>0</v>
      </c>
      <c r="AH22" s="275">
        <v>0</v>
      </c>
      <c r="AI22" s="276">
        <v>0</v>
      </c>
      <c r="AJ22" s="269">
        <v>0</v>
      </c>
      <c r="AK22" s="270">
        <v>0</v>
      </c>
      <c r="AL22" s="274">
        <v>0</v>
      </c>
      <c r="AM22" s="266">
        <v>0</v>
      </c>
      <c r="AN22" s="277">
        <v>0</v>
      </c>
      <c r="AO22" s="276">
        <v>0</v>
      </c>
      <c r="AP22" s="269">
        <v>0</v>
      </c>
      <c r="AQ22" s="309"/>
      <c r="AR22" s="313">
        <v>0</v>
      </c>
      <c r="AS22" s="295">
        <v>0</v>
      </c>
      <c r="AT22" s="159"/>
      <c r="AU22" s="180">
        <v>0</v>
      </c>
      <c r="AV22" s="159"/>
      <c r="AW22" s="159"/>
      <c r="AX22" s="291">
        <v>0</v>
      </c>
      <c r="AY22" s="159"/>
      <c r="AZ22" s="159"/>
      <c r="BA22" s="291">
        <v>0</v>
      </c>
      <c r="BB22" s="159"/>
      <c r="BC22" s="159"/>
      <c r="BD22" s="305"/>
      <c r="BE22" s="159"/>
      <c r="BF22" s="159"/>
      <c r="BG22" s="181"/>
      <c r="BH22" s="159"/>
      <c r="BI22" s="159"/>
      <c r="BJ22" s="181"/>
      <c r="BK22" s="159"/>
      <c r="BL22" s="159"/>
      <c r="BM22" s="181"/>
      <c r="BN22" s="159"/>
      <c r="BO22" s="159"/>
      <c r="BP22" s="159"/>
      <c r="BQ22" s="159"/>
      <c r="BR22" s="159"/>
      <c r="BS22" s="159"/>
      <c r="BT22" s="159"/>
      <c r="BU22" s="292">
        <v>0</v>
      </c>
      <c r="BV22" s="292"/>
      <c r="BW22" s="284">
        <v>0</v>
      </c>
      <c r="BX22" s="284">
        <v>0</v>
      </c>
      <c r="BY22" s="203">
        <v>0</v>
      </c>
      <c r="BZ22" s="203">
        <v>0</v>
      </c>
      <c r="CA22" s="203">
        <v>0</v>
      </c>
    </row>
    <row r="23" spans="1:79" s="163" customFormat="1" ht="13.5" customHeight="1" thickBot="1">
      <c r="A23" s="302"/>
      <c r="B23" s="285">
        <v>12</v>
      </c>
      <c r="C23" s="286"/>
      <c r="D23" s="252"/>
      <c r="E23" s="253"/>
      <c r="F23" s="254"/>
      <c r="G23" s="287">
        <f t="shared" si="0"/>
      </c>
      <c r="H23" s="256"/>
      <c r="I23" s="192"/>
      <c r="J23" s="257">
        <v>0</v>
      </c>
      <c r="K23" s="258">
        <v>0</v>
      </c>
      <c r="L23" s="259"/>
      <c r="M23" s="187"/>
      <c r="N23" s="260"/>
      <c r="O23" s="207" t="s">
        <v>234</v>
      </c>
      <c r="P23" s="288">
        <v>0</v>
      </c>
      <c r="Q23" s="262">
        <v>0</v>
      </c>
      <c r="R23" s="263">
        <v>0</v>
      </c>
      <c r="S23" s="264">
        <v>0</v>
      </c>
      <c r="T23" s="265">
        <v>0</v>
      </c>
      <c r="U23" s="266">
        <v>0</v>
      </c>
      <c r="V23" s="277">
        <v>0</v>
      </c>
      <c r="W23" s="268">
        <v>0</v>
      </c>
      <c r="X23" s="269">
        <v>0</v>
      </c>
      <c r="Y23" s="270">
        <v>0</v>
      </c>
      <c r="Z23" s="289">
        <v>0</v>
      </c>
      <c r="AA23" s="266">
        <v>0</v>
      </c>
      <c r="AB23" s="275">
        <v>0</v>
      </c>
      <c r="AC23" s="273">
        <v>0</v>
      </c>
      <c r="AD23" s="263">
        <v>0</v>
      </c>
      <c r="AE23" s="264">
        <v>0</v>
      </c>
      <c r="AF23" s="274">
        <v>0</v>
      </c>
      <c r="AG23" s="266">
        <v>0</v>
      </c>
      <c r="AH23" s="275">
        <v>0</v>
      </c>
      <c r="AI23" s="276">
        <v>0</v>
      </c>
      <c r="AJ23" s="269">
        <v>0</v>
      </c>
      <c r="AK23" s="270">
        <v>0</v>
      </c>
      <c r="AL23" s="274">
        <v>0</v>
      </c>
      <c r="AM23" s="266">
        <v>0</v>
      </c>
      <c r="AN23" s="303"/>
      <c r="AO23" s="291">
        <v>0</v>
      </c>
      <c r="AP23" s="314">
        <v>0</v>
      </c>
      <c r="AQ23" s="159"/>
      <c r="AR23" s="312">
        <v>0</v>
      </c>
      <c r="AS23" s="315"/>
      <c r="AT23" s="315"/>
      <c r="AU23" s="291">
        <v>0</v>
      </c>
      <c r="AV23" s="159"/>
      <c r="AW23" s="159"/>
      <c r="AX23" s="305"/>
      <c r="AY23" s="159"/>
      <c r="AZ23" s="159"/>
      <c r="BA23" s="305"/>
      <c r="BB23" s="159"/>
      <c r="BC23" s="159"/>
      <c r="BD23" s="181"/>
      <c r="BE23" s="159"/>
      <c r="BF23" s="159"/>
      <c r="BG23" s="181"/>
      <c r="BH23" s="159"/>
      <c r="BI23" s="159"/>
      <c r="BJ23" s="181"/>
      <c r="BK23" s="159"/>
      <c r="BL23" s="159"/>
      <c r="BM23" s="181"/>
      <c r="BN23" s="159"/>
      <c r="BO23" s="159"/>
      <c r="BP23" s="159"/>
      <c r="BQ23" s="159"/>
      <c r="BR23" s="159"/>
      <c r="BS23" s="159"/>
      <c r="BT23" s="159"/>
      <c r="BU23" s="292">
        <v>0</v>
      </c>
      <c r="BV23" s="292"/>
      <c r="BW23" s="284">
        <v>0</v>
      </c>
      <c r="BX23" s="284">
        <v>0</v>
      </c>
      <c r="BY23" s="203">
        <v>0</v>
      </c>
      <c r="BZ23" s="203">
        <v>0</v>
      </c>
      <c r="CA23" s="203">
        <v>0</v>
      </c>
    </row>
    <row r="24" spans="1:79" s="163" customFormat="1" ht="13.5" customHeight="1" thickBot="1">
      <c r="A24" s="302"/>
      <c r="B24" s="285">
        <v>13</v>
      </c>
      <c r="C24" s="316"/>
      <c r="D24" s="252"/>
      <c r="E24" s="253"/>
      <c r="F24" s="254"/>
      <c r="G24" s="287">
        <f t="shared" si="0"/>
      </c>
      <c r="H24" s="256"/>
      <c r="I24" s="192"/>
      <c r="J24" s="257">
        <v>0</v>
      </c>
      <c r="K24" s="258">
        <v>0</v>
      </c>
      <c r="L24" s="259"/>
      <c r="M24" s="187"/>
      <c r="N24" s="260"/>
      <c r="O24" s="207" t="s">
        <v>234</v>
      </c>
      <c r="P24" s="288">
        <v>0</v>
      </c>
      <c r="Q24" s="262">
        <v>0</v>
      </c>
      <c r="R24" s="263">
        <v>0</v>
      </c>
      <c r="S24" s="264">
        <v>0</v>
      </c>
      <c r="T24" s="265">
        <v>0</v>
      </c>
      <c r="U24" s="266">
        <v>0</v>
      </c>
      <c r="V24" s="277">
        <v>0</v>
      </c>
      <c r="W24" s="268">
        <v>0</v>
      </c>
      <c r="X24" s="269">
        <v>0</v>
      </c>
      <c r="Y24" s="270">
        <v>0</v>
      </c>
      <c r="Z24" s="289">
        <v>0</v>
      </c>
      <c r="AA24" s="266">
        <v>0</v>
      </c>
      <c r="AB24" s="275">
        <v>0</v>
      </c>
      <c r="AC24" s="273">
        <v>0</v>
      </c>
      <c r="AD24" s="263">
        <v>0</v>
      </c>
      <c r="AE24" s="264">
        <v>0</v>
      </c>
      <c r="AF24" s="274">
        <v>0</v>
      </c>
      <c r="AG24" s="266">
        <v>0</v>
      </c>
      <c r="AH24" s="275">
        <v>0</v>
      </c>
      <c r="AI24" s="276">
        <v>0</v>
      </c>
      <c r="AJ24" s="269">
        <v>0</v>
      </c>
      <c r="AK24" s="306"/>
      <c r="AL24" s="291">
        <v>0</v>
      </c>
      <c r="AM24" s="295">
        <v>0</v>
      </c>
      <c r="AN24" s="159"/>
      <c r="AO24" s="291">
        <v>0</v>
      </c>
      <c r="AP24" s="317"/>
      <c r="AQ24" s="318"/>
      <c r="AR24" s="319">
        <v>0</v>
      </c>
      <c r="AS24" s="315"/>
      <c r="AT24" s="315"/>
      <c r="AU24" s="305"/>
      <c r="AV24" s="159"/>
      <c r="AW24" s="159"/>
      <c r="AX24" s="312"/>
      <c r="AY24" s="159"/>
      <c r="AZ24" s="159"/>
      <c r="BA24" s="181"/>
      <c r="BB24" s="159"/>
      <c r="BC24" s="159"/>
      <c r="BD24" s="181"/>
      <c r="BE24" s="159"/>
      <c r="BF24" s="159"/>
      <c r="BG24" s="181"/>
      <c r="BH24" s="159"/>
      <c r="BI24" s="159"/>
      <c r="BJ24" s="181"/>
      <c r="BK24" s="159"/>
      <c r="BL24" s="159"/>
      <c r="BM24" s="181"/>
      <c r="BN24" s="159"/>
      <c r="BO24" s="159"/>
      <c r="BP24" s="159"/>
      <c r="BQ24" s="159"/>
      <c r="BR24" s="159"/>
      <c r="BS24" s="159"/>
      <c r="BT24" s="159"/>
      <c r="BU24" s="292">
        <v>0</v>
      </c>
      <c r="BV24" s="292"/>
      <c r="BW24" s="284">
        <v>0</v>
      </c>
      <c r="BX24" s="284">
        <v>0</v>
      </c>
      <c r="BY24" s="203">
        <v>0</v>
      </c>
      <c r="BZ24" s="203">
        <v>0</v>
      </c>
      <c r="CA24" s="203">
        <v>0</v>
      </c>
    </row>
    <row r="25" spans="1:79" s="163" customFormat="1" ht="13.5" customHeight="1" thickBot="1">
      <c r="A25" s="302"/>
      <c r="B25" s="285">
        <v>14</v>
      </c>
      <c r="C25" s="316"/>
      <c r="D25" s="252"/>
      <c r="E25" s="253"/>
      <c r="F25" s="254"/>
      <c r="G25" s="287">
        <f>IF(D25=0,"",-FV(F25,E25,0,D25,0))</f>
      </c>
      <c r="H25" s="256"/>
      <c r="I25" s="192"/>
      <c r="J25" s="257">
        <v>0</v>
      </c>
      <c r="K25" s="258">
        <v>0</v>
      </c>
      <c r="L25" s="259"/>
      <c r="M25" s="187"/>
      <c r="N25" s="260"/>
      <c r="O25" s="207" t="s">
        <v>234</v>
      </c>
      <c r="P25" s="288">
        <v>0</v>
      </c>
      <c r="Q25" s="262">
        <v>0</v>
      </c>
      <c r="R25" s="263">
        <v>0</v>
      </c>
      <c r="S25" s="264">
        <v>0</v>
      </c>
      <c r="T25" s="265">
        <v>0</v>
      </c>
      <c r="U25" s="266">
        <v>0</v>
      </c>
      <c r="V25" s="277">
        <v>0</v>
      </c>
      <c r="W25" s="268">
        <v>0</v>
      </c>
      <c r="X25" s="269">
        <v>0</v>
      </c>
      <c r="Y25" s="270">
        <v>0</v>
      </c>
      <c r="Z25" s="289">
        <v>0</v>
      </c>
      <c r="AA25" s="266">
        <v>0</v>
      </c>
      <c r="AB25" s="275">
        <v>0</v>
      </c>
      <c r="AC25" s="273">
        <v>0</v>
      </c>
      <c r="AD25" s="263">
        <v>0</v>
      </c>
      <c r="AE25" s="264">
        <v>0</v>
      </c>
      <c r="AF25" s="274">
        <v>0</v>
      </c>
      <c r="AG25" s="266">
        <v>0</v>
      </c>
      <c r="AH25" s="303"/>
      <c r="AI25" s="291">
        <v>0</v>
      </c>
      <c r="AJ25" s="320">
        <v>0</v>
      </c>
      <c r="AK25" s="321"/>
      <c r="AL25" s="291">
        <v>0</v>
      </c>
      <c r="AM25" s="159"/>
      <c r="AN25" s="159"/>
      <c r="AO25" s="291">
        <v>0</v>
      </c>
      <c r="AP25" s="317"/>
      <c r="AQ25" s="322"/>
      <c r="AR25" s="305"/>
      <c r="AS25" s="315"/>
      <c r="AT25" s="315"/>
      <c r="AU25" s="180"/>
      <c r="AV25" s="159"/>
      <c r="AW25" s="159"/>
      <c r="AX25" s="259"/>
      <c r="AY25" s="159"/>
      <c r="AZ25" s="159"/>
      <c r="BA25" s="181"/>
      <c r="BB25" s="159"/>
      <c r="BC25" s="159"/>
      <c r="BD25" s="181"/>
      <c r="BE25" s="159"/>
      <c r="BF25" s="159"/>
      <c r="BG25" s="181"/>
      <c r="BH25" s="159"/>
      <c r="BI25" s="159"/>
      <c r="BJ25" s="181"/>
      <c r="BK25" s="159"/>
      <c r="BL25" s="159"/>
      <c r="BM25" s="181"/>
      <c r="BN25" s="159"/>
      <c r="BO25" s="159"/>
      <c r="BP25" s="159"/>
      <c r="BQ25" s="159"/>
      <c r="BR25" s="159"/>
      <c r="BS25" s="159"/>
      <c r="BT25" s="159"/>
      <c r="BU25" s="292">
        <v>0</v>
      </c>
      <c r="BV25" s="292"/>
      <c r="BW25" s="284">
        <v>0</v>
      </c>
      <c r="BX25" s="284">
        <v>0</v>
      </c>
      <c r="BY25" s="203">
        <v>0</v>
      </c>
      <c r="BZ25" s="203">
        <v>0</v>
      </c>
      <c r="CA25" s="203">
        <v>0</v>
      </c>
    </row>
    <row r="26" spans="1:79" s="163" customFormat="1" ht="13.5" customHeight="1" thickBot="1">
      <c r="A26" s="302"/>
      <c r="B26" s="285">
        <v>15</v>
      </c>
      <c r="C26" s="316"/>
      <c r="D26" s="252"/>
      <c r="E26" s="253"/>
      <c r="F26" s="254"/>
      <c r="G26" s="287">
        <f t="shared" si="0"/>
      </c>
      <c r="H26" s="256"/>
      <c r="I26" s="192"/>
      <c r="J26" s="257">
        <v>0</v>
      </c>
      <c r="K26" s="258">
        <v>0</v>
      </c>
      <c r="L26" s="259"/>
      <c r="M26" s="187"/>
      <c r="N26" s="260"/>
      <c r="O26" s="207" t="s">
        <v>234</v>
      </c>
      <c r="P26" s="288">
        <v>0</v>
      </c>
      <c r="Q26" s="262">
        <v>0</v>
      </c>
      <c r="R26" s="263">
        <v>0</v>
      </c>
      <c r="S26" s="264">
        <v>0</v>
      </c>
      <c r="T26" s="265">
        <v>0</v>
      </c>
      <c r="U26" s="266">
        <v>0</v>
      </c>
      <c r="V26" s="277">
        <v>0</v>
      </c>
      <c r="W26" s="268">
        <v>0</v>
      </c>
      <c r="X26" s="269">
        <v>0</v>
      </c>
      <c r="Y26" s="270">
        <v>0</v>
      </c>
      <c r="Z26" s="289">
        <v>0</v>
      </c>
      <c r="AA26" s="266">
        <v>0</v>
      </c>
      <c r="AB26" s="275">
        <v>0</v>
      </c>
      <c r="AC26" s="273">
        <v>0</v>
      </c>
      <c r="AD26" s="263">
        <v>0</v>
      </c>
      <c r="AE26" s="323"/>
      <c r="AF26" s="310">
        <v>0</v>
      </c>
      <c r="AG26" s="295">
        <v>0</v>
      </c>
      <c r="AH26" s="159"/>
      <c r="AI26" s="291">
        <v>0</v>
      </c>
      <c r="AJ26" s="159"/>
      <c r="AK26" s="159"/>
      <c r="AL26" s="291">
        <v>0</v>
      </c>
      <c r="AM26" s="159"/>
      <c r="AN26" s="159"/>
      <c r="AO26" s="305"/>
      <c r="AP26" s="317"/>
      <c r="AQ26" s="322"/>
      <c r="AR26" s="159"/>
      <c r="AS26" s="315"/>
      <c r="AT26" s="315"/>
      <c r="AU26" s="181"/>
      <c r="AV26" s="159"/>
      <c r="AW26" s="159"/>
      <c r="AX26" s="259"/>
      <c r="AY26" s="159"/>
      <c r="AZ26" s="159"/>
      <c r="BA26" s="181"/>
      <c r="BB26" s="159"/>
      <c r="BC26" s="159"/>
      <c r="BD26" s="181"/>
      <c r="BE26" s="159"/>
      <c r="BF26" s="159"/>
      <c r="BG26" s="181"/>
      <c r="BH26" s="159"/>
      <c r="BI26" s="159"/>
      <c r="BJ26" s="181"/>
      <c r="BK26" s="159"/>
      <c r="BL26" s="159"/>
      <c r="BM26" s="181"/>
      <c r="BN26" s="159"/>
      <c r="BO26" s="159"/>
      <c r="BP26" s="159"/>
      <c r="BQ26" s="159"/>
      <c r="BR26" s="159"/>
      <c r="BS26" s="159"/>
      <c r="BT26" s="159"/>
      <c r="BU26" s="292">
        <v>0</v>
      </c>
      <c r="BV26" s="292"/>
      <c r="BW26" s="284">
        <v>0</v>
      </c>
      <c r="BX26" s="284">
        <v>0</v>
      </c>
      <c r="BY26" s="203">
        <v>0</v>
      </c>
      <c r="BZ26" s="203">
        <v>0</v>
      </c>
      <c r="CA26" s="203">
        <v>0</v>
      </c>
    </row>
    <row r="27" spans="1:79" s="163" customFormat="1" ht="13.5" customHeight="1" thickBot="1">
      <c r="A27" s="302"/>
      <c r="B27" s="285">
        <v>16</v>
      </c>
      <c r="C27" s="316"/>
      <c r="D27" s="252"/>
      <c r="E27" s="253"/>
      <c r="F27" s="254"/>
      <c r="G27" s="287">
        <f t="shared" si="0"/>
      </c>
      <c r="H27" s="256"/>
      <c r="I27" s="192"/>
      <c r="J27" s="257">
        <v>0</v>
      </c>
      <c r="K27" s="258">
        <v>0</v>
      </c>
      <c r="L27" s="259"/>
      <c r="M27" s="187"/>
      <c r="N27" s="260"/>
      <c r="O27" s="207" t="s">
        <v>234</v>
      </c>
      <c r="P27" s="288">
        <v>0</v>
      </c>
      <c r="Q27" s="262">
        <v>0</v>
      </c>
      <c r="R27" s="263">
        <v>0</v>
      </c>
      <c r="S27" s="264">
        <v>0</v>
      </c>
      <c r="T27" s="265">
        <v>0</v>
      </c>
      <c r="U27" s="266">
        <v>0</v>
      </c>
      <c r="V27" s="277">
        <v>0</v>
      </c>
      <c r="W27" s="268">
        <v>0</v>
      </c>
      <c r="X27" s="269">
        <v>0</v>
      </c>
      <c r="Y27" s="270">
        <v>0</v>
      </c>
      <c r="Z27" s="289">
        <v>0</v>
      </c>
      <c r="AA27" s="266">
        <v>0</v>
      </c>
      <c r="AB27" s="303"/>
      <c r="AC27" s="291">
        <v>0</v>
      </c>
      <c r="AD27" s="324">
        <v>0</v>
      </c>
      <c r="AE27" s="321"/>
      <c r="AF27" s="312">
        <v>0</v>
      </c>
      <c r="AG27" s="159"/>
      <c r="AH27" s="159"/>
      <c r="AI27" s="291">
        <v>0</v>
      </c>
      <c r="AJ27" s="159"/>
      <c r="AK27" s="159"/>
      <c r="AL27" s="305"/>
      <c r="AM27" s="159"/>
      <c r="AN27" s="159"/>
      <c r="AO27" s="159"/>
      <c r="AP27" s="159"/>
      <c r="AQ27" s="322"/>
      <c r="AR27" s="312"/>
      <c r="AS27" s="159"/>
      <c r="AT27" s="159"/>
      <c r="AU27" s="181"/>
      <c r="AV27" s="159"/>
      <c r="AW27" s="159"/>
      <c r="AX27" s="259"/>
      <c r="AY27" s="159"/>
      <c r="AZ27" s="159"/>
      <c r="BA27" s="181"/>
      <c r="BB27" s="159"/>
      <c r="BC27" s="159"/>
      <c r="BD27" s="181"/>
      <c r="BE27" s="159"/>
      <c r="BF27" s="159"/>
      <c r="BG27" s="181"/>
      <c r="BH27" s="159"/>
      <c r="BI27" s="159"/>
      <c r="BJ27" s="181"/>
      <c r="BK27" s="159"/>
      <c r="BL27" s="159"/>
      <c r="BM27" s="181"/>
      <c r="BN27" s="159"/>
      <c r="BO27" s="159"/>
      <c r="BP27" s="159"/>
      <c r="BQ27" s="159"/>
      <c r="BR27" s="159"/>
      <c r="BS27" s="159"/>
      <c r="BT27" s="159"/>
      <c r="BU27" s="292">
        <v>0</v>
      </c>
      <c r="BV27" s="292"/>
      <c r="BW27" s="284">
        <v>0</v>
      </c>
      <c r="BX27" s="284">
        <v>0</v>
      </c>
      <c r="BY27" s="203">
        <v>0</v>
      </c>
      <c r="BZ27" s="203">
        <v>0</v>
      </c>
      <c r="CA27" s="203">
        <v>0</v>
      </c>
    </row>
    <row r="28" spans="1:79" s="163" customFormat="1" ht="13.5" customHeight="1" thickBot="1">
      <c r="A28" s="302"/>
      <c r="B28" s="285">
        <v>17</v>
      </c>
      <c r="C28" s="316"/>
      <c r="D28" s="252"/>
      <c r="E28" s="253"/>
      <c r="F28" s="254"/>
      <c r="G28" s="287">
        <f t="shared" si="0"/>
      </c>
      <c r="H28" s="256"/>
      <c r="I28" s="192"/>
      <c r="J28" s="257">
        <v>0</v>
      </c>
      <c r="K28" s="258">
        <v>0</v>
      </c>
      <c r="L28" s="259"/>
      <c r="M28" s="187"/>
      <c r="N28" s="260"/>
      <c r="O28" s="207" t="s">
        <v>234</v>
      </c>
      <c r="P28" s="288">
        <v>0</v>
      </c>
      <c r="Q28" s="262">
        <v>0</v>
      </c>
      <c r="R28" s="263">
        <v>0</v>
      </c>
      <c r="S28" s="264">
        <v>0</v>
      </c>
      <c r="T28" s="265">
        <v>0</v>
      </c>
      <c r="U28" s="266">
        <v>0</v>
      </c>
      <c r="V28" s="277">
        <v>0</v>
      </c>
      <c r="W28" s="268">
        <v>0</v>
      </c>
      <c r="X28" s="269">
        <v>0</v>
      </c>
      <c r="Y28" s="306"/>
      <c r="Z28" s="291">
        <v>0</v>
      </c>
      <c r="AA28" s="295">
        <v>0</v>
      </c>
      <c r="AB28" s="159"/>
      <c r="AC28" s="291">
        <v>0</v>
      </c>
      <c r="AD28" s="159"/>
      <c r="AE28" s="159"/>
      <c r="AF28" s="312">
        <v>0</v>
      </c>
      <c r="AG28" s="159"/>
      <c r="AH28" s="159"/>
      <c r="AI28" s="305"/>
      <c r="AJ28" s="159"/>
      <c r="AK28" s="159"/>
      <c r="AL28" s="259"/>
      <c r="AM28" s="159"/>
      <c r="AN28" s="159"/>
      <c r="AO28" s="181"/>
      <c r="AP28" s="159"/>
      <c r="AQ28" s="322"/>
      <c r="AR28" s="259"/>
      <c r="AS28" s="159"/>
      <c r="AT28" s="217"/>
      <c r="AU28" s="217"/>
      <c r="AV28" s="159"/>
      <c r="AW28" s="159"/>
      <c r="AX28" s="259"/>
      <c r="AY28" s="159"/>
      <c r="AZ28" s="159"/>
      <c r="BA28" s="181"/>
      <c r="BB28" s="159"/>
      <c r="BC28" s="159"/>
      <c r="BD28" s="181"/>
      <c r="BE28" s="159"/>
      <c r="BF28" s="159"/>
      <c r="BG28" s="181"/>
      <c r="BH28" s="159"/>
      <c r="BI28" s="159"/>
      <c r="BJ28" s="181"/>
      <c r="BK28" s="159"/>
      <c r="BL28" s="159"/>
      <c r="BM28" s="181"/>
      <c r="BN28" s="159"/>
      <c r="BO28" s="159"/>
      <c r="BP28" s="159"/>
      <c r="BQ28" s="159"/>
      <c r="BR28" s="159"/>
      <c r="BS28" s="159"/>
      <c r="BT28" s="159"/>
      <c r="BU28" s="292">
        <v>0</v>
      </c>
      <c r="BV28" s="292"/>
      <c r="BW28" s="284">
        <v>0</v>
      </c>
      <c r="BX28" s="284">
        <v>0</v>
      </c>
      <c r="BY28" s="203">
        <v>0</v>
      </c>
      <c r="BZ28" s="203">
        <v>0</v>
      </c>
      <c r="CA28" s="203">
        <v>0</v>
      </c>
    </row>
    <row r="29" spans="1:79" s="163" customFormat="1" ht="13.5" customHeight="1" thickBot="1">
      <c r="A29" s="302"/>
      <c r="B29" s="285">
        <v>18</v>
      </c>
      <c r="C29" s="316"/>
      <c r="D29" s="252"/>
      <c r="E29" s="253"/>
      <c r="F29" s="254"/>
      <c r="G29" s="287">
        <f>IF(D29=0,"",-FV(F29,E29,0,D29,0))</f>
      </c>
      <c r="H29" s="256"/>
      <c r="I29" s="192"/>
      <c r="J29" s="257">
        <v>0</v>
      </c>
      <c r="K29" s="258">
        <v>0</v>
      </c>
      <c r="L29" s="259"/>
      <c r="M29" s="187"/>
      <c r="N29" s="260"/>
      <c r="O29" s="207" t="s">
        <v>234</v>
      </c>
      <c r="P29" s="288">
        <v>0</v>
      </c>
      <c r="Q29" s="262">
        <v>0</v>
      </c>
      <c r="R29" s="263">
        <v>0</v>
      </c>
      <c r="S29" s="325">
        <v>0</v>
      </c>
      <c r="T29" s="265">
        <v>0</v>
      </c>
      <c r="U29" s="263">
        <v>0</v>
      </c>
      <c r="V29" s="326"/>
      <c r="W29" s="291">
        <v>0</v>
      </c>
      <c r="X29" s="295">
        <v>0</v>
      </c>
      <c r="Y29" s="159"/>
      <c r="Z29" s="291"/>
      <c r="AA29" s="159"/>
      <c r="AB29" s="159"/>
      <c r="AC29" s="291">
        <v>0</v>
      </c>
      <c r="AD29" s="159"/>
      <c r="AE29" s="159"/>
      <c r="AF29" s="312"/>
      <c r="AG29" s="159"/>
      <c r="AH29" s="159"/>
      <c r="AI29" s="181"/>
      <c r="AJ29" s="159"/>
      <c r="AK29" s="159"/>
      <c r="AL29" s="259"/>
      <c r="AM29" s="159"/>
      <c r="AN29" s="159"/>
      <c r="AO29" s="181"/>
      <c r="AP29" s="159"/>
      <c r="AQ29" s="159"/>
      <c r="AR29" s="259"/>
      <c r="AS29" s="217"/>
      <c r="AT29" s="217"/>
      <c r="AU29" s="217"/>
      <c r="AV29" s="159"/>
      <c r="AW29" s="159"/>
      <c r="AX29" s="259"/>
      <c r="AY29" s="159"/>
      <c r="AZ29" s="159"/>
      <c r="BA29" s="181"/>
      <c r="BB29" s="159"/>
      <c r="BC29" s="159"/>
      <c r="BD29" s="181"/>
      <c r="BE29" s="159"/>
      <c r="BF29" s="159"/>
      <c r="BG29" s="181"/>
      <c r="BH29" s="159"/>
      <c r="BI29" s="159"/>
      <c r="BJ29" s="181"/>
      <c r="BK29" s="159"/>
      <c r="BL29" s="159"/>
      <c r="BM29" s="181"/>
      <c r="BN29" s="159"/>
      <c r="BO29" s="159"/>
      <c r="BP29" s="159"/>
      <c r="BQ29" s="159"/>
      <c r="BR29" s="159"/>
      <c r="BS29" s="159"/>
      <c r="BT29" s="159"/>
      <c r="BU29" s="292">
        <v>0</v>
      </c>
      <c r="BV29" s="292"/>
      <c r="BW29" s="284">
        <v>0</v>
      </c>
      <c r="BX29" s="284">
        <v>0</v>
      </c>
      <c r="BY29" s="203">
        <v>0</v>
      </c>
      <c r="BZ29" s="203">
        <v>0</v>
      </c>
      <c r="CA29" s="203">
        <v>0</v>
      </c>
    </row>
    <row r="30" spans="1:79" s="163" customFormat="1" ht="13.5" customHeight="1" thickBot="1" thickTop="1">
      <c r="A30" s="302"/>
      <c r="B30" s="285">
        <v>19</v>
      </c>
      <c r="C30" s="316"/>
      <c r="D30" s="252"/>
      <c r="E30" s="253"/>
      <c r="F30" s="254"/>
      <c r="G30" s="287">
        <f t="shared" si="0"/>
      </c>
      <c r="H30" s="256"/>
      <c r="I30" s="192"/>
      <c r="J30" s="257">
        <v>0</v>
      </c>
      <c r="K30" s="258">
        <v>0</v>
      </c>
      <c r="L30" s="259"/>
      <c r="M30" s="187"/>
      <c r="N30" s="260"/>
      <c r="O30" s="207" t="s">
        <v>234</v>
      </c>
      <c r="P30" s="288">
        <v>0</v>
      </c>
      <c r="Q30" s="262">
        <v>0</v>
      </c>
      <c r="R30" s="263">
        <v>0</v>
      </c>
      <c r="S30" s="327"/>
      <c r="T30" s="328">
        <v>0</v>
      </c>
      <c r="U30" s="329">
        <v>0</v>
      </c>
      <c r="V30" s="330"/>
      <c r="W30" s="331"/>
      <c r="X30" s="181"/>
      <c r="Y30" s="181"/>
      <c r="Z30" s="291"/>
      <c r="AA30" s="159"/>
      <c r="AB30" s="159"/>
      <c r="AC30" s="291"/>
      <c r="AD30" s="159"/>
      <c r="AE30" s="159"/>
      <c r="AF30" s="259"/>
      <c r="AG30" s="159"/>
      <c r="AH30" s="159"/>
      <c r="AI30" s="181"/>
      <c r="AJ30" s="159"/>
      <c r="AK30" s="159"/>
      <c r="AL30" s="259"/>
      <c r="AM30" s="159"/>
      <c r="AN30" s="159"/>
      <c r="AO30" s="181"/>
      <c r="AP30" s="159"/>
      <c r="AQ30" s="159"/>
      <c r="AR30" s="259"/>
      <c r="AS30" s="217"/>
      <c r="AT30" s="217"/>
      <c r="AU30" s="217"/>
      <c r="AV30" s="159"/>
      <c r="AW30" s="159"/>
      <c r="AX30" s="259"/>
      <c r="AY30" s="159"/>
      <c r="AZ30" s="159"/>
      <c r="BA30" s="181"/>
      <c r="BB30" s="159"/>
      <c r="BC30" s="159"/>
      <c r="BD30" s="181"/>
      <c r="BE30" s="159"/>
      <c r="BF30" s="159"/>
      <c r="BG30" s="181"/>
      <c r="BH30" s="159"/>
      <c r="BI30" s="159"/>
      <c r="BJ30" s="181"/>
      <c r="BK30" s="159"/>
      <c r="BL30" s="159"/>
      <c r="BM30" s="181"/>
      <c r="BN30" s="159"/>
      <c r="BO30" s="159"/>
      <c r="BP30" s="159"/>
      <c r="BQ30" s="159"/>
      <c r="BR30" s="159"/>
      <c r="BS30" s="159"/>
      <c r="BT30" s="159"/>
      <c r="BU30" s="292">
        <v>0</v>
      </c>
      <c r="BV30" s="292"/>
      <c r="BW30" s="284">
        <v>0</v>
      </c>
      <c r="BX30" s="284">
        <v>0</v>
      </c>
      <c r="BY30" s="203">
        <v>0</v>
      </c>
      <c r="BZ30" s="203">
        <v>0</v>
      </c>
      <c r="CA30" s="203">
        <v>0</v>
      </c>
    </row>
    <row r="31" spans="1:79" s="163" customFormat="1" ht="13.5" customHeight="1" thickBot="1">
      <c r="A31" s="302"/>
      <c r="B31" s="332">
        <v>20</v>
      </c>
      <c r="C31" s="316"/>
      <c r="D31" s="252"/>
      <c r="E31" s="253"/>
      <c r="F31" s="254"/>
      <c r="G31" s="333">
        <f t="shared" si="0"/>
      </c>
      <c r="H31" s="256"/>
      <c r="I31" s="192"/>
      <c r="J31" s="334">
        <v>0</v>
      </c>
      <c r="K31" s="335"/>
      <c r="L31" s="259"/>
      <c r="M31" s="187"/>
      <c r="N31" s="224"/>
      <c r="O31" s="207" t="s">
        <v>234</v>
      </c>
      <c r="P31" s="288">
        <v>0</v>
      </c>
      <c r="Q31" s="158">
        <v>0</v>
      </c>
      <c r="R31" s="320">
        <v>0</v>
      </c>
      <c r="S31" s="207"/>
      <c r="T31" s="313"/>
      <c r="U31" s="156"/>
      <c r="V31" s="330"/>
      <c r="W31" s="291"/>
      <c r="X31" s="181"/>
      <c r="Y31" s="181"/>
      <c r="Z31" s="291"/>
      <c r="AA31" s="156"/>
      <c r="AB31" s="159"/>
      <c r="AC31" s="181"/>
      <c r="AD31" s="156"/>
      <c r="AE31" s="159"/>
      <c r="AF31" s="259"/>
      <c r="AG31" s="156"/>
      <c r="AH31" s="159"/>
      <c r="AI31" s="181"/>
      <c r="AJ31" s="156"/>
      <c r="AK31" s="159"/>
      <c r="AL31" s="259"/>
      <c r="AM31" s="156"/>
      <c r="AN31" s="159"/>
      <c r="AO31" s="181"/>
      <c r="AP31" s="156"/>
      <c r="AQ31" s="159"/>
      <c r="AR31" s="259"/>
      <c r="AS31" s="217"/>
      <c r="AT31" s="217"/>
      <c r="AU31" s="217"/>
      <c r="AV31" s="156"/>
      <c r="AW31" s="159"/>
      <c r="AX31" s="259"/>
      <c r="AY31" s="156"/>
      <c r="AZ31" s="159"/>
      <c r="BA31" s="181"/>
      <c r="BB31" s="156"/>
      <c r="BC31" s="159"/>
      <c r="BD31" s="181"/>
      <c r="BE31" s="156"/>
      <c r="BF31" s="159"/>
      <c r="BG31" s="181"/>
      <c r="BH31" s="156"/>
      <c r="BI31" s="159"/>
      <c r="BJ31" s="181"/>
      <c r="BK31" s="156"/>
      <c r="BL31" s="159"/>
      <c r="BM31" s="181"/>
      <c r="BN31" s="156"/>
      <c r="BO31" s="159"/>
      <c r="BP31" s="159"/>
      <c r="BQ31" s="156"/>
      <c r="BR31" s="159"/>
      <c r="BS31" s="159"/>
      <c r="BT31" s="156"/>
      <c r="BU31" s="336">
        <v>0</v>
      </c>
      <c r="BV31" s="336"/>
      <c r="BW31" s="284"/>
      <c r="BX31" s="284"/>
      <c r="BY31" s="203"/>
      <c r="BZ31" s="203"/>
      <c r="CA31" s="203"/>
    </row>
    <row r="32" spans="1:79" s="163" customFormat="1" ht="34.5" customHeight="1" thickBot="1" thickTop="1">
      <c r="A32" s="553" t="s">
        <v>235</v>
      </c>
      <c r="B32" s="554"/>
      <c r="C32" s="555" t="s">
        <v>236</v>
      </c>
      <c r="D32" s="556"/>
      <c r="E32" s="556"/>
      <c r="F32" s="556"/>
      <c r="G32" s="556"/>
      <c r="H32" s="557"/>
      <c r="I32" s="337"/>
      <c r="J32" s="338"/>
      <c r="K32" s="187"/>
      <c r="L32" s="338"/>
      <c r="M32" s="339"/>
      <c r="N32" s="340"/>
      <c r="O32" s="341"/>
      <c r="P32" s="171"/>
      <c r="Q32" s="158"/>
      <c r="R32" s="158"/>
      <c r="S32" s="159"/>
      <c r="T32" s="158"/>
      <c r="U32" s="158"/>
      <c r="V32" s="159"/>
      <c r="W32" s="181"/>
      <c r="X32" s="158"/>
      <c r="Y32" s="159"/>
      <c r="Z32" s="162"/>
      <c r="AA32" s="158"/>
      <c r="AB32" s="159"/>
      <c r="AC32" s="159"/>
      <c r="AD32" s="158"/>
      <c r="AE32" s="159"/>
      <c r="AF32" s="159"/>
      <c r="AG32" s="158"/>
      <c r="AH32" s="159"/>
      <c r="AI32" s="181"/>
      <c r="AJ32" s="158"/>
      <c r="AK32" s="159"/>
      <c r="AL32" s="181"/>
      <c r="AM32" s="158"/>
      <c r="AN32" s="159"/>
      <c r="AO32" s="159"/>
      <c r="AP32" s="158"/>
      <c r="AQ32" s="159"/>
      <c r="AR32" s="181"/>
      <c r="AS32" s="159"/>
      <c r="AT32" s="159"/>
      <c r="AU32" s="181"/>
      <c r="AV32" s="159"/>
      <c r="AW32" s="159"/>
      <c r="AX32" s="159"/>
      <c r="AY32" s="159"/>
      <c r="AZ32" s="159"/>
      <c r="BA32" s="181"/>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8"/>
      <c r="BX32" s="158"/>
      <c r="BY32" s="159"/>
      <c r="BZ32" s="159"/>
      <c r="CA32" s="159"/>
    </row>
    <row r="33" spans="1:79" s="163" customFormat="1" ht="18" customHeight="1" thickTop="1">
      <c r="A33" s="558"/>
      <c r="B33" s="559"/>
      <c r="C33" s="342"/>
      <c r="D33" s="343"/>
      <c r="E33" s="343"/>
      <c r="F33" s="343"/>
      <c r="G33" s="343"/>
      <c r="H33" s="343"/>
      <c r="I33" s="337"/>
      <c r="J33" s="338"/>
      <c r="K33" s="338"/>
      <c r="L33" s="338"/>
      <c r="M33" s="338"/>
      <c r="N33" s="344"/>
      <c r="O33" s="156"/>
      <c r="P33" s="171"/>
      <c r="Q33" s="158"/>
      <c r="R33" s="158"/>
      <c r="S33" s="159"/>
      <c r="T33" s="160"/>
      <c r="U33" s="158"/>
      <c r="V33" s="159"/>
      <c r="W33" s="161"/>
      <c r="X33" s="158"/>
      <c r="Y33" s="159"/>
      <c r="Z33" s="162"/>
      <c r="AA33" s="158"/>
      <c r="AB33" s="159"/>
      <c r="AC33" s="159"/>
      <c r="AD33" s="158"/>
      <c r="AE33" s="159"/>
      <c r="AF33" s="159"/>
      <c r="AG33" s="158"/>
      <c r="AH33" s="159"/>
      <c r="AI33" s="159"/>
      <c r="AJ33" s="158"/>
      <c r="AK33" s="159"/>
      <c r="AL33" s="159"/>
      <c r="AM33" s="158"/>
      <c r="AN33" s="159"/>
      <c r="AO33" s="159"/>
      <c r="AP33" s="158"/>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8"/>
      <c r="BX33" s="158"/>
      <c r="BY33" s="159"/>
      <c r="BZ33" s="159"/>
      <c r="CA33" s="159"/>
    </row>
    <row r="34" spans="1:79" s="163" customFormat="1" ht="12" customHeight="1" hidden="1">
      <c r="A34" s="302"/>
      <c r="B34" s="345"/>
      <c r="C34" s="346">
        <v>1</v>
      </c>
      <c r="D34" s="159" t="s">
        <v>236</v>
      </c>
      <c r="E34" s="159"/>
      <c r="F34" s="345"/>
      <c r="G34" s="299"/>
      <c r="H34" s="347"/>
      <c r="I34" s="337"/>
      <c r="J34" s="338"/>
      <c r="K34" s="338"/>
      <c r="L34" s="338"/>
      <c r="M34" s="338"/>
      <c r="N34" s="344"/>
      <c r="O34" s="156"/>
      <c r="P34" s="171"/>
      <c r="Q34" s="158"/>
      <c r="R34" s="158"/>
      <c r="S34" s="159"/>
      <c r="T34" s="160"/>
      <c r="U34" s="159"/>
      <c r="V34" s="159"/>
      <c r="W34" s="161"/>
      <c r="X34" s="159"/>
      <c r="Y34" s="159"/>
      <c r="Z34" s="162"/>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row>
    <row r="35" spans="1:79" s="163" customFormat="1" ht="12" customHeight="1" hidden="1">
      <c r="A35" s="302"/>
      <c r="B35" s="345"/>
      <c r="C35" s="348">
        <v>0</v>
      </c>
      <c r="D35" s="159" t="s">
        <v>198</v>
      </c>
      <c r="E35" s="159"/>
      <c r="F35" s="305"/>
      <c r="G35" s="349"/>
      <c r="H35" s="156"/>
      <c r="I35" s="350"/>
      <c r="J35" s="338"/>
      <c r="K35" s="338"/>
      <c r="L35" s="338"/>
      <c r="M35" s="338"/>
      <c r="N35" s="344"/>
      <c r="O35" s="156"/>
      <c r="P35" s="171"/>
      <c r="Q35" s="158"/>
      <c r="R35" s="158"/>
      <c r="S35" s="159"/>
      <c r="T35" s="160"/>
      <c r="U35" s="159"/>
      <c r="V35" s="159"/>
      <c r="W35" s="161"/>
      <c r="X35" s="159"/>
      <c r="Y35" s="159"/>
      <c r="Z35" s="162"/>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row>
    <row r="36" spans="1:79" s="163" customFormat="1" ht="12" customHeight="1" hidden="1">
      <c r="A36" s="302"/>
      <c r="B36" s="345"/>
      <c r="C36" s="351">
        <v>0</v>
      </c>
      <c r="D36" s="159" t="s">
        <v>198</v>
      </c>
      <c r="E36" s="159"/>
      <c r="F36" s="352">
        <v>0</v>
      </c>
      <c r="G36" s="353">
        <v>0</v>
      </c>
      <c r="H36" s="354">
        <v>0</v>
      </c>
      <c r="I36" s="355">
        <v>0</v>
      </c>
      <c r="J36" s="184"/>
      <c r="K36" s="356"/>
      <c r="L36" s="356"/>
      <c r="M36" s="356"/>
      <c r="N36" s="357"/>
      <c r="O36" s="358"/>
      <c r="P36" s="171"/>
      <c r="Q36" s="158"/>
      <c r="R36" s="158"/>
      <c r="S36" s="159"/>
      <c r="T36" s="160"/>
      <c r="U36" s="159"/>
      <c r="V36" s="159"/>
      <c r="W36" s="161"/>
      <c r="X36" s="159"/>
      <c r="Y36" s="159"/>
      <c r="Z36" s="162"/>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row>
    <row r="37" spans="1:79" s="163" customFormat="1" ht="12" customHeight="1" hidden="1">
      <c r="A37" s="302"/>
      <c r="B37" s="345"/>
      <c r="C37" s="359">
        <v>0</v>
      </c>
      <c r="D37" s="159" t="s">
        <v>198</v>
      </c>
      <c r="E37" s="159"/>
      <c r="F37" s="352">
        <v>0</v>
      </c>
      <c r="G37" s="353">
        <v>0</v>
      </c>
      <c r="H37" s="354">
        <v>0</v>
      </c>
      <c r="I37" s="355">
        <v>0</v>
      </c>
      <c r="J37" s="338"/>
      <c r="K37" s="338"/>
      <c r="L37" s="338"/>
      <c r="M37" s="338"/>
      <c r="N37" s="344"/>
      <c r="O37" s="156"/>
      <c r="P37" s="171"/>
      <c r="Q37" s="158"/>
      <c r="R37" s="158"/>
      <c r="S37" s="159"/>
      <c r="T37" s="160"/>
      <c r="U37" s="159"/>
      <c r="V37" s="159"/>
      <c r="W37" s="161"/>
      <c r="X37" s="159"/>
      <c r="Y37" s="159"/>
      <c r="Z37" s="162"/>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row>
    <row r="38" spans="1:79" s="163" customFormat="1" ht="12" customHeight="1" hidden="1">
      <c r="A38" s="302"/>
      <c r="B38" s="345"/>
      <c r="C38" s="360">
        <v>0</v>
      </c>
      <c r="D38" s="159" t="s">
        <v>198</v>
      </c>
      <c r="E38" s="159"/>
      <c r="F38" s="352">
        <v>0</v>
      </c>
      <c r="G38" s="353">
        <v>0</v>
      </c>
      <c r="H38" s="354">
        <v>0</v>
      </c>
      <c r="I38" s="355">
        <v>0</v>
      </c>
      <c r="J38" s="361"/>
      <c r="K38" s="361"/>
      <c r="L38" s="361"/>
      <c r="M38" s="361"/>
      <c r="N38" s="362"/>
      <c r="O38" s="363"/>
      <c r="P38" s="171"/>
      <c r="Q38" s="158"/>
      <c r="R38" s="158"/>
      <c r="S38" s="159"/>
      <c r="T38" s="160"/>
      <c r="U38" s="159"/>
      <c r="V38" s="159"/>
      <c r="W38" s="161"/>
      <c r="X38" s="159"/>
      <c r="Y38" s="159"/>
      <c r="Z38" s="162"/>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row>
    <row r="39" spans="1:79" s="163" customFormat="1" ht="12" customHeight="1" hidden="1">
      <c r="A39" s="302"/>
      <c r="B39" s="345"/>
      <c r="C39" s="207"/>
      <c r="E39" s="159"/>
      <c r="F39" s="352">
        <v>0</v>
      </c>
      <c r="G39" s="353">
        <v>0</v>
      </c>
      <c r="H39" s="354">
        <v>0</v>
      </c>
      <c r="I39" s="355">
        <v>0</v>
      </c>
      <c r="J39" s="154"/>
      <c r="K39" s="154"/>
      <c r="L39" s="154"/>
      <c r="M39" s="154"/>
      <c r="N39" s="155"/>
      <c r="O39" s="156"/>
      <c r="P39" s="171"/>
      <c r="Q39" s="158"/>
      <c r="R39" s="158"/>
      <c r="S39" s="159"/>
      <c r="T39" s="160"/>
      <c r="U39" s="159"/>
      <c r="V39" s="159"/>
      <c r="W39" s="161"/>
      <c r="X39" s="159"/>
      <c r="Y39" s="159"/>
      <c r="Z39" s="162"/>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row>
    <row r="40" spans="1:79" s="163" customFormat="1" ht="12" customHeight="1" hidden="1">
      <c r="A40" s="302"/>
      <c r="B40" s="345"/>
      <c r="D40" s="159" t="s">
        <v>236</v>
      </c>
      <c r="F40" s="352">
        <v>0</v>
      </c>
      <c r="G40" s="353">
        <v>0</v>
      </c>
      <c r="H40" s="354">
        <v>0</v>
      </c>
      <c r="I40" s="355">
        <v>0</v>
      </c>
      <c r="J40" s="187"/>
      <c r="K40" s="187"/>
      <c r="L40" s="187"/>
      <c r="M40" s="187"/>
      <c r="N40" s="224"/>
      <c r="O40" s="156"/>
      <c r="P40" s="171"/>
      <c r="Q40" s="158"/>
      <c r="R40" s="158"/>
      <c r="S40" s="159"/>
      <c r="T40" s="160"/>
      <c r="U40" s="159"/>
      <c r="V40" s="159"/>
      <c r="W40" s="161"/>
      <c r="X40" s="159"/>
      <c r="Y40" s="159"/>
      <c r="Z40" s="162"/>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row>
    <row r="41" spans="1:79" s="163" customFormat="1" ht="12" customHeight="1" hidden="1">
      <c r="A41" s="302"/>
      <c r="B41" s="345"/>
      <c r="C41" s="207">
        <v>0</v>
      </c>
      <c r="D41" s="159" t="s">
        <v>198</v>
      </c>
      <c r="E41" s="159"/>
      <c r="F41" s="352">
        <v>0</v>
      </c>
      <c r="G41" s="353">
        <v>0</v>
      </c>
      <c r="H41" s="354">
        <v>0</v>
      </c>
      <c r="I41" s="355">
        <v>0</v>
      </c>
      <c r="J41" s="187"/>
      <c r="K41" s="187"/>
      <c r="L41" s="187"/>
      <c r="M41" s="187"/>
      <c r="N41" s="224"/>
      <c r="O41" s="156"/>
      <c r="P41" s="171"/>
      <c r="Q41" s="158"/>
      <c r="R41" s="158"/>
      <c r="S41" s="159"/>
      <c r="T41" s="160"/>
      <c r="U41" s="159"/>
      <c r="V41" s="159"/>
      <c r="W41" s="161"/>
      <c r="X41" s="159"/>
      <c r="Y41" s="159"/>
      <c r="Z41" s="162"/>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row>
    <row r="42" spans="1:79" s="163" customFormat="1" ht="12" customHeight="1" hidden="1">
      <c r="A42" s="302"/>
      <c r="B42" s="345"/>
      <c r="C42" s="159">
        <v>0</v>
      </c>
      <c r="D42" s="159" t="s">
        <v>198</v>
      </c>
      <c r="E42" s="159"/>
      <c r="F42" s="352">
        <v>0</v>
      </c>
      <c r="G42" s="353">
        <v>0</v>
      </c>
      <c r="H42" s="354">
        <v>0</v>
      </c>
      <c r="I42" s="355">
        <v>0</v>
      </c>
      <c r="J42" s="187"/>
      <c r="K42" s="187"/>
      <c r="L42" s="187"/>
      <c r="M42" s="187"/>
      <c r="N42" s="224"/>
      <c r="O42" s="156"/>
      <c r="P42" s="171"/>
      <c r="Q42" s="158"/>
      <c r="R42" s="158"/>
      <c r="S42" s="159"/>
      <c r="T42" s="160"/>
      <c r="U42" s="159"/>
      <c r="V42" s="159"/>
      <c r="W42" s="161"/>
      <c r="X42" s="159"/>
      <c r="Y42" s="159"/>
      <c r="Z42" s="162"/>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row>
    <row r="43" spans="1:79" s="163" customFormat="1" ht="12" customHeight="1" hidden="1">
      <c r="A43" s="302"/>
      <c r="B43" s="345"/>
      <c r="C43" s="159">
        <v>0</v>
      </c>
      <c r="D43" s="159" t="s">
        <v>198</v>
      </c>
      <c r="E43" s="159"/>
      <c r="F43" s="352">
        <v>0</v>
      </c>
      <c r="G43" s="353">
        <v>0</v>
      </c>
      <c r="H43" s="354">
        <v>0</v>
      </c>
      <c r="I43" s="355">
        <v>0</v>
      </c>
      <c r="J43" s="187"/>
      <c r="K43" s="187"/>
      <c r="L43" s="187"/>
      <c r="M43" s="187"/>
      <c r="N43" s="224"/>
      <c r="O43" s="156"/>
      <c r="P43" s="171"/>
      <c r="Q43" s="158"/>
      <c r="R43" s="158"/>
      <c r="S43" s="159"/>
      <c r="T43" s="160"/>
      <c r="U43" s="159"/>
      <c r="V43" s="159"/>
      <c r="W43" s="161"/>
      <c r="X43" s="159"/>
      <c r="Y43" s="159"/>
      <c r="Z43" s="162"/>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row>
    <row r="44" spans="1:79" s="163" customFormat="1" ht="12" customHeight="1" hidden="1">
      <c r="A44" s="302"/>
      <c r="C44" s="159"/>
      <c r="D44" s="159"/>
      <c r="E44" s="159"/>
      <c r="F44" s="352">
        <v>0</v>
      </c>
      <c r="G44" s="353">
        <v>0</v>
      </c>
      <c r="H44" s="354">
        <v>0</v>
      </c>
      <c r="I44" s="355">
        <v>0</v>
      </c>
      <c r="J44" s="187"/>
      <c r="K44" s="187"/>
      <c r="L44" s="187"/>
      <c r="M44" s="187"/>
      <c r="N44" s="224"/>
      <c r="O44" s="156"/>
      <c r="P44" s="171"/>
      <c r="Q44" s="158"/>
      <c r="R44" s="158"/>
      <c r="S44" s="159"/>
      <c r="T44" s="160"/>
      <c r="U44" s="159"/>
      <c r="V44" s="159"/>
      <c r="W44" s="161"/>
      <c r="X44" s="159"/>
      <c r="Y44" s="159"/>
      <c r="Z44" s="162"/>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row>
    <row r="45" spans="1:79" s="163" customFormat="1" ht="12" customHeight="1" hidden="1">
      <c r="A45" s="302"/>
      <c r="C45" s="159"/>
      <c r="D45" s="159" t="s">
        <v>198</v>
      </c>
      <c r="E45" s="159"/>
      <c r="F45" s="352">
        <v>0</v>
      </c>
      <c r="G45" s="353">
        <v>0</v>
      </c>
      <c r="H45" s="354">
        <v>0</v>
      </c>
      <c r="I45" s="355">
        <v>0</v>
      </c>
      <c r="J45" s="187"/>
      <c r="K45" s="187"/>
      <c r="L45" s="187"/>
      <c r="M45" s="187"/>
      <c r="N45" s="224"/>
      <c r="O45" s="156"/>
      <c r="P45" s="171"/>
      <c r="Q45" s="158"/>
      <c r="R45" s="158"/>
      <c r="S45" s="159"/>
      <c r="T45" s="160"/>
      <c r="U45" s="159"/>
      <c r="V45" s="159"/>
      <c r="W45" s="161"/>
      <c r="X45" s="159"/>
      <c r="Y45" s="159"/>
      <c r="Z45" s="162"/>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row>
    <row r="46" spans="1:79" s="163" customFormat="1" ht="12" customHeight="1" hidden="1">
      <c r="A46" s="302"/>
      <c r="C46" s="159"/>
      <c r="D46" s="159"/>
      <c r="E46" s="159"/>
      <c r="F46" s="352">
        <v>0</v>
      </c>
      <c r="G46" s="353">
        <v>0</v>
      </c>
      <c r="H46" s="354">
        <v>0</v>
      </c>
      <c r="I46" s="355">
        <v>0</v>
      </c>
      <c r="J46" s="364"/>
      <c r="K46" s="365"/>
      <c r="L46" s="364"/>
      <c r="M46" s="364"/>
      <c r="N46" s="366"/>
      <c r="O46" s="358"/>
      <c r="P46" s="171"/>
      <c r="Q46" s="158"/>
      <c r="R46" s="158"/>
      <c r="S46" s="159"/>
      <c r="T46" s="160"/>
      <c r="U46" s="159"/>
      <c r="V46" s="159"/>
      <c r="W46" s="161"/>
      <c r="X46" s="159"/>
      <c r="Y46" s="159"/>
      <c r="Z46" s="162"/>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row>
    <row r="47" spans="1:79" s="163" customFormat="1" ht="12" customHeight="1" hidden="1">
      <c r="A47" s="302"/>
      <c r="C47" s="159"/>
      <c r="D47" s="159"/>
      <c r="E47" s="159"/>
      <c r="F47" s="352">
        <v>0</v>
      </c>
      <c r="G47" s="353">
        <v>0</v>
      </c>
      <c r="H47" s="354">
        <v>0</v>
      </c>
      <c r="I47" s="355">
        <v>0</v>
      </c>
      <c r="J47" s="187"/>
      <c r="K47" s="187"/>
      <c r="L47" s="187"/>
      <c r="M47" s="187"/>
      <c r="N47" s="224"/>
      <c r="O47" s="156"/>
      <c r="P47" s="171"/>
      <c r="Q47" s="158"/>
      <c r="R47" s="158"/>
      <c r="S47" s="159"/>
      <c r="T47" s="160"/>
      <c r="U47" s="159"/>
      <c r="V47" s="159"/>
      <c r="W47" s="161"/>
      <c r="X47" s="159"/>
      <c r="Y47" s="159"/>
      <c r="Z47" s="162"/>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row>
    <row r="48" spans="1:79" s="163" customFormat="1" ht="12" customHeight="1" hidden="1">
      <c r="A48" s="302"/>
      <c r="C48" s="159"/>
      <c r="D48" s="159"/>
      <c r="E48" s="159"/>
      <c r="F48" s="352">
        <v>0</v>
      </c>
      <c r="G48" s="353">
        <v>0</v>
      </c>
      <c r="H48" s="354">
        <v>0</v>
      </c>
      <c r="I48" s="355">
        <v>0</v>
      </c>
      <c r="J48" s="367"/>
      <c r="K48" s="367"/>
      <c r="L48" s="367"/>
      <c r="M48" s="367"/>
      <c r="N48" s="368"/>
      <c r="O48" s="363"/>
      <c r="P48" s="171"/>
      <c r="Q48" s="158"/>
      <c r="R48" s="158"/>
      <c r="S48" s="159"/>
      <c r="T48" s="160"/>
      <c r="U48" s="159"/>
      <c r="V48" s="159"/>
      <c r="W48" s="161"/>
      <c r="X48" s="159"/>
      <c r="Y48" s="159"/>
      <c r="Z48" s="162"/>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row>
    <row r="49" spans="1:79" s="163" customFormat="1" ht="12" customHeight="1" hidden="1">
      <c r="A49" s="302"/>
      <c r="C49" s="159"/>
      <c r="D49" s="159"/>
      <c r="E49" s="159"/>
      <c r="F49" s="352">
        <v>0</v>
      </c>
      <c r="G49" s="353">
        <v>0</v>
      </c>
      <c r="H49" s="354">
        <v>0</v>
      </c>
      <c r="I49" s="355">
        <v>0</v>
      </c>
      <c r="J49" s="154"/>
      <c r="K49" s="154"/>
      <c r="L49" s="154"/>
      <c r="M49" s="154"/>
      <c r="N49" s="155"/>
      <c r="O49" s="156"/>
      <c r="P49" s="171"/>
      <c r="Q49" s="158"/>
      <c r="R49" s="158"/>
      <c r="S49" s="159"/>
      <c r="T49" s="160"/>
      <c r="U49" s="159"/>
      <c r="V49" s="159"/>
      <c r="W49" s="161"/>
      <c r="X49" s="159"/>
      <c r="Y49" s="159"/>
      <c r="Z49" s="162"/>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row>
    <row r="50" spans="1:79" s="163" customFormat="1" ht="12" customHeight="1" hidden="1">
      <c r="A50" s="302"/>
      <c r="C50" s="159"/>
      <c r="D50" s="159"/>
      <c r="E50" s="159"/>
      <c r="F50" s="352">
        <v>0</v>
      </c>
      <c r="G50" s="353">
        <v>0</v>
      </c>
      <c r="H50" s="354">
        <v>0</v>
      </c>
      <c r="I50" s="355">
        <v>0</v>
      </c>
      <c r="J50" s="187"/>
      <c r="K50" s="187"/>
      <c r="L50" s="187"/>
      <c r="M50" s="187"/>
      <c r="N50" s="224"/>
      <c r="O50" s="156"/>
      <c r="P50" s="171"/>
      <c r="Q50" s="158"/>
      <c r="R50" s="158"/>
      <c r="S50" s="159"/>
      <c r="T50" s="160"/>
      <c r="U50" s="159"/>
      <c r="V50" s="159"/>
      <c r="W50" s="161"/>
      <c r="X50" s="159"/>
      <c r="Y50" s="159"/>
      <c r="Z50" s="162"/>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row>
    <row r="51" spans="1:79" s="163" customFormat="1" ht="12" customHeight="1" hidden="1">
      <c r="A51" s="302"/>
      <c r="C51" s="159"/>
      <c r="D51" s="159"/>
      <c r="E51" s="159"/>
      <c r="F51" s="352">
        <v>0</v>
      </c>
      <c r="G51" s="353">
        <v>0</v>
      </c>
      <c r="H51" s="354">
        <v>0</v>
      </c>
      <c r="I51" s="355">
        <v>0</v>
      </c>
      <c r="J51" s="187"/>
      <c r="K51" s="187"/>
      <c r="L51" s="187"/>
      <c r="M51" s="187"/>
      <c r="N51" s="224"/>
      <c r="O51" s="156"/>
      <c r="P51" s="171"/>
      <c r="Q51" s="158"/>
      <c r="R51" s="158"/>
      <c r="S51" s="159"/>
      <c r="T51" s="160"/>
      <c r="U51" s="159"/>
      <c r="V51" s="159"/>
      <c r="W51" s="161"/>
      <c r="X51" s="159"/>
      <c r="Y51" s="159"/>
      <c r="Z51" s="162"/>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row>
    <row r="52" spans="1:79" s="163" customFormat="1" ht="12" customHeight="1" hidden="1">
      <c r="A52" s="302"/>
      <c r="C52" s="159"/>
      <c r="D52" s="159"/>
      <c r="E52" s="159"/>
      <c r="F52" s="352">
        <v>0</v>
      </c>
      <c r="G52" s="353">
        <v>0</v>
      </c>
      <c r="H52" s="354">
        <v>0</v>
      </c>
      <c r="I52" s="355">
        <v>0</v>
      </c>
      <c r="J52" s="187"/>
      <c r="K52" s="187"/>
      <c r="L52" s="187"/>
      <c r="M52" s="187"/>
      <c r="N52" s="224"/>
      <c r="O52" s="156"/>
      <c r="P52" s="171"/>
      <c r="Q52" s="158"/>
      <c r="R52" s="158"/>
      <c r="S52" s="159"/>
      <c r="T52" s="160"/>
      <c r="U52" s="159"/>
      <c r="V52" s="159"/>
      <c r="W52" s="161"/>
      <c r="X52" s="159"/>
      <c r="Y52" s="159"/>
      <c r="Z52" s="162"/>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row>
    <row r="53" spans="1:79" s="163" customFormat="1" ht="12" customHeight="1" hidden="1">
      <c r="A53" s="302"/>
      <c r="C53" s="159"/>
      <c r="D53" s="159"/>
      <c r="E53" s="159"/>
      <c r="F53" s="352">
        <v>0</v>
      </c>
      <c r="G53" s="353">
        <v>0</v>
      </c>
      <c r="H53" s="354">
        <v>0</v>
      </c>
      <c r="I53" s="355">
        <v>0</v>
      </c>
      <c r="J53" s="187"/>
      <c r="K53" s="187"/>
      <c r="L53" s="187"/>
      <c r="M53" s="187"/>
      <c r="N53" s="224"/>
      <c r="O53" s="156"/>
      <c r="P53" s="171"/>
      <c r="Q53" s="158"/>
      <c r="R53" s="158"/>
      <c r="S53" s="159"/>
      <c r="T53" s="160"/>
      <c r="U53" s="159"/>
      <c r="V53" s="159"/>
      <c r="W53" s="161"/>
      <c r="X53" s="159"/>
      <c r="Y53" s="159"/>
      <c r="Z53" s="162"/>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row>
    <row r="54" spans="1:79" s="163" customFormat="1" ht="12" customHeight="1" hidden="1">
      <c r="A54" s="302"/>
      <c r="C54" s="159"/>
      <c r="D54" s="159"/>
      <c r="E54" s="159"/>
      <c r="F54" s="352">
        <v>0</v>
      </c>
      <c r="G54" s="353">
        <v>0</v>
      </c>
      <c r="H54" s="354">
        <v>0</v>
      </c>
      <c r="I54" s="355">
        <v>0</v>
      </c>
      <c r="J54" s="187"/>
      <c r="K54" s="187"/>
      <c r="L54" s="187"/>
      <c r="M54" s="187"/>
      <c r="N54" s="224"/>
      <c r="O54" s="156"/>
      <c r="P54" s="171"/>
      <c r="Q54" s="158"/>
      <c r="R54" s="158"/>
      <c r="S54" s="159"/>
      <c r="T54" s="160"/>
      <c r="U54" s="159"/>
      <c r="V54" s="159"/>
      <c r="W54" s="161"/>
      <c r="X54" s="159"/>
      <c r="Y54" s="159"/>
      <c r="Z54" s="162"/>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c r="CA54" s="159"/>
    </row>
    <row r="55" spans="1:79" s="163" customFormat="1" ht="12" customHeight="1" hidden="1">
      <c r="A55" s="302"/>
      <c r="C55" s="159"/>
      <c r="D55" s="159"/>
      <c r="E55" s="159"/>
      <c r="F55" s="352">
        <v>0</v>
      </c>
      <c r="G55" s="353">
        <v>0</v>
      </c>
      <c r="H55" s="354">
        <v>0</v>
      </c>
      <c r="I55" s="355">
        <v>0</v>
      </c>
      <c r="J55" s="187"/>
      <c r="K55" s="187"/>
      <c r="L55" s="187"/>
      <c r="M55" s="187"/>
      <c r="N55" s="224"/>
      <c r="O55" s="156"/>
      <c r="P55" s="171"/>
      <c r="Q55" s="158"/>
      <c r="R55" s="158"/>
      <c r="S55" s="159"/>
      <c r="T55" s="160"/>
      <c r="U55" s="159"/>
      <c r="V55" s="159"/>
      <c r="W55" s="161"/>
      <c r="X55" s="159"/>
      <c r="Y55" s="159"/>
      <c r="Z55" s="162"/>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row>
    <row r="56" spans="1:79" s="163" customFormat="1" ht="12" customHeight="1" hidden="1">
      <c r="A56" s="302"/>
      <c r="C56" s="159"/>
      <c r="D56" s="159"/>
      <c r="E56" s="159"/>
      <c r="F56" s="352">
        <v>0</v>
      </c>
      <c r="G56" s="353">
        <v>0</v>
      </c>
      <c r="H56" s="354">
        <v>0</v>
      </c>
      <c r="I56" s="369">
        <v>0</v>
      </c>
      <c r="J56" s="364"/>
      <c r="K56" s="364"/>
      <c r="L56" s="364"/>
      <c r="M56" s="364"/>
      <c r="N56" s="366"/>
      <c r="O56" s="358"/>
      <c r="P56" s="171"/>
      <c r="Q56" s="158"/>
      <c r="R56" s="158"/>
      <c r="S56" s="159"/>
      <c r="T56" s="160"/>
      <c r="U56" s="159"/>
      <c r="V56" s="159"/>
      <c r="W56" s="161"/>
      <c r="X56" s="159"/>
      <c r="Y56" s="159"/>
      <c r="Z56" s="162"/>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row>
    <row r="57" spans="1:79" s="163" customFormat="1" ht="12" customHeight="1" hidden="1">
      <c r="A57" s="302"/>
      <c r="C57" s="159"/>
      <c r="D57" s="159"/>
      <c r="E57" s="159"/>
      <c r="F57" s="305"/>
      <c r="G57" s="171"/>
      <c r="H57" s="156"/>
      <c r="I57" s="358"/>
      <c r="J57" s="187"/>
      <c r="K57" s="187"/>
      <c r="L57" s="187"/>
      <c r="M57" s="187"/>
      <c r="N57" s="224"/>
      <c r="O57" s="156"/>
      <c r="P57" s="159"/>
      <c r="Q57" s="158"/>
      <c r="R57" s="158"/>
      <c r="S57" s="159"/>
      <c r="T57" s="160"/>
      <c r="U57" s="159"/>
      <c r="V57" s="159"/>
      <c r="W57" s="161"/>
      <c r="X57" s="159"/>
      <c r="Y57" s="159"/>
      <c r="Z57" s="162"/>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row>
    <row r="58" spans="1:79" s="163" customFormat="1" ht="12" customHeight="1" hidden="1">
      <c r="A58" s="302"/>
      <c r="C58" s="159"/>
      <c r="D58" s="159"/>
      <c r="E58" s="159"/>
      <c r="F58" s="305"/>
      <c r="G58" s="171"/>
      <c r="H58" s="156"/>
      <c r="I58" s="350"/>
      <c r="J58" s="187"/>
      <c r="K58" s="187"/>
      <c r="L58" s="187"/>
      <c r="M58" s="187"/>
      <c r="N58" s="224"/>
      <c r="O58" s="156"/>
      <c r="P58" s="159"/>
      <c r="Q58" s="158"/>
      <c r="R58" s="158"/>
      <c r="S58" s="159"/>
      <c r="T58" s="160"/>
      <c r="U58" s="159"/>
      <c r="V58" s="159"/>
      <c r="W58" s="161"/>
      <c r="X58" s="159"/>
      <c r="Y58" s="159"/>
      <c r="Z58" s="162"/>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row>
    <row r="59" spans="1:79" s="163" customFormat="1" ht="12" customHeight="1" hidden="1">
      <c r="A59" s="302"/>
      <c r="C59" s="159"/>
      <c r="D59" s="159"/>
      <c r="E59" s="370"/>
      <c r="F59" s="371">
        <v>0</v>
      </c>
      <c r="G59" s="203">
        <v>0</v>
      </c>
      <c r="H59" s="184"/>
      <c r="I59" s="358">
        <v>0</v>
      </c>
      <c r="J59" s="187"/>
      <c r="K59" s="187"/>
      <c r="L59" s="187"/>
      <c r="M59" s="187"/>
      <c r="N59" s="224"/>
      <c r="O59" s="156"/>
      <c r="P59" s="159"/>
      <c r="Q59" s="158"/>
      <c r="R59" s="158"/>
      <c r="S59" s="159"/>
      <c r="T59" s="160"/>
      <c r="U59" s="159"/>
      <c r="V59" s="159"/>
      <c r="W59" s="161"/>
      <c r="X59" s="159"/>
      <c r="Y59" s="159"/>
      <c r="Z59" s="162"/>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row>
    <row r="60" spans="1:79" s="163" customFormat="1" ht="12" customHeight="1" hidden="1">
      <c r="A60" s="302"/>
      <c r="C60" s="159"/>
      <c r="D60" s="159"/>
      <c r="E60" s="159"/>
      <c r="F60" s="371">
        <v>0</v>
      </c>
      <c r="G60" s="203">
        <v>0</v>
      </c>
      <c r="H60" s="184">
        <f>IF(AND(E13&gt;0,SUM(D13:$D$31)=0),1,0)</f>
        <v>0</v>
      </c>
      <c r="I60" s="358">
        <v>0</v>
      </c>
      <c r="J60" s="187"/>
      <c r="K60" s="187"/>
      <c r="L60" s="187"/>
      <c r="M60" s="187"/>
      <c r="N60" s="224"/>
      <c r="O60" s="156"/>
      <c r="P60" s="159"/>
      <c r="Q60" s="158"/>
      <c r="R60" s="158"/>
      <c r="S60" s="159"/>
      <c r="T60" s="160"/>
      <c r="U60" s="159"/>
      <c r="V60" s="159"/>
      <c r="W60" s="161"/>
      <c r="X60" s="159"/>
      <c r="Y60" s="159"/>
      <c r="Z60" s="162"/>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row>
    <row r="61" spans="1:79" s="163" customFormat="1" ht="12" customHeight="1" hidden="1">
      <c r="A61" s="302"/>
      <c r="C61" s="159"/>
      <c r="D61" s="159"/>
      <c r="E61" s="159"/>
      <c r="F61" s="371">
        <v>0</v>
      </c>
      <c r="G61" s="203">
        <v>0</v>
      </c>
      <c r="H61" s="184">
        <f>IF(AND(E14&gt;0,SUM(D14:$D$31)=0),1,0)</f>
        <v>0</v>
      </c>
      <c r="I61" s="358">
        <v>0</v>
      </c>
      <c r="J61" s="187"/>
      <c r="K61" s="187"/>
      <c r="L61" s="187"/>
      <c r="M61" s="187"/>
      <c r="N61" s="224"/>
      <c r="O61" s="156"/>
      <c r="P61" s="159"/>
      <c r="Q61" s="158"/>
      <c r="R61" s="158"/>
      <c r="S61" s="159"/>
      <c r="T61" s="160"/>
      <c r="U61" s="159"/>
      <c r="V61" s="159"/>
      <c r="W61" s="161"/>
      <c r="X61" s="159"/>
      <c r="Y61" s="159"/>
      <c r="Z61" s="162"/>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59"/>
      <c r="BZ61" s="159"/>
      <c r="CA61" s="159"/>
    </row>
    <row r="62" spans="1:79" s="163" customFormat="1" ht="12" customHeight="1" hidden="1">
      <c r="A62" s="302"/>
      <c r="C62" s="159"/>
      <c r="D62" s="159"/>
      <c r="E62" s="159"/>
      <c r="F62" s="371">
        <v>0</v>
      </c>
      <c r="G62" s="203">
        <v>0</v>
      </c>
      <c r="H62" s="184">
        <f>IF(AND(E15&gt;0,SUM(D15:$D$31)=0),1,0)</f>
        <v>0</v>
      </c>
      <c r="I62" s="358">
        <v>0</v>
      </c>
      <c r="J62" s="187"/>
      <c r="K62" s="187"/>
      <c r="L62" s="187"/>
      <c r="M62" s="187"/>
      <c r="N62" s="224"/>
      <c r="O62" s="156"/>
      <c r="P62" s="159"/>
      <c r="Q62" s="158"/>
      <c r="R62" s="158"/>
      <c r="S62" s="159"/>
      <c r="T62" s="160"/>
      <c r="U62" s="159"/>
      <c r="V62" s="159"/>
      <c r="W62" s="161"/>
      <c r="X62" s="159"/>
      <c r="Y62" s="159"/>
      <c r="Z62" s="162"/>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c r="BZ62" s="159"/>
      <c r="CA62" s="159"/>
    </row>
    <row r="63" spans="1:79" s="163" customFormat="1" ht="12" customHeight="1" hidden="1">
      <c r="A63" s="302"/>
      <c r="C63" s="159"/>
      <c r="D63" s="159"/>
      <c r="E63" s="159"/>
      <c r="F63" s="371">
        <v>0</v>
      </c>
      <c r="G63" s="203">
        <v>0</v>
      </c>
      <c r="H63" s="184">
        <f>IF(AND(E16&gt;0,SUM(D16:$D$31)=0),1,0)</f>
        <v>0</v>
      </c>
      <c r="I63" s="358">
        <v>0</v>
      </c>
      <c r="J63" s="187"/>
      <c r="K63" s="187"/>
      <c r="L63" s="187"/>
      <c r="M63" s="187"/>
      <c r="N63" s="224"/>
      <c r="O63" s="156"/>
      <c r="P63" s="159"/>
      <c r="Q63" s="158"/>
      <c r="R63" s="158"/>
      <c r="S63" s="159"/>
      <c r="T63" s="160"/>
      <c r="U63" s="159"/>
      <c r="V63" s="159"/>
      <c r="W63" s="161"/>
      <c r="X63" s="159"/>
      <c r="Y63" s="159"/>
      <c r="Z63" s="162"/>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row>
    <row r="64" spans="1:79" s="163" customFormat="1" ht="12" customHeight="1" hidden="1">
      <c r="A64" s="302"/>
      <c r="C64" s="159"/>
      <c r="D64" s="159"/>
      <c r="E64" s="159"/>
      <c r="F64" s="371">
        <v>0</v>
      </c>
      <c r="G64" s="203">
        <v>0</v>
      </c>
      <c r="H64" s="184">
        <f>IF(AND(E17&gt;0,SUM(D17:$D$31)=0),1,0)</f>
        <v>0</v>
      </c>
      <c r="I64" s="358">
        <v>0</v>
      </c>
      <c r="J64" s="187"/>
      <c r="K64" s="187"/>
      <c r="L64" s="187"/>
      <c r="M64" s="187"/>
      <c r="N64" s="224"/>
      <c r="O64" s="156"/>
      <c r="P64" s="159"/>
      <c r="Q64" s="158"/>
      <c r="R64" s="158"/>
      <c r="S64" s="159"/>
      <c r="T64" s="160"/>
      <c r="U64" s="159"/>
      <c r="V64" s="159"/>
      <c r="W64" s="161"/>
      <c r="X64" s="159"/>
      <c r="Y64" s="159"/>
      <c r="Z64" s="162"/>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row>
    <row r="65" spans="1:79" s="163" customFormat="1" ht="12" customHeight="1" hidden="1">
      <c r="A65" s="302"/>
      <c r="C65" s="159"/>
      <c r="D65" s="159"/>
      <c r="E65" s="159"/>
      <c r="F65" s="371">
        <v>0</v>
      </c>
      <c r="G65" s="203">
        <v>0</v>
      </c>
      <c r="H65" s="184">
        <f>IF(AND(E18&gt;0,SUM(D18:$D$31)=0),1,0)</f>
        <v>0</v>
      </c>
      <c r="I65" s="358">
        <v>0</v>
      </c>
      <c r="J65" s="187"/>
      <c r="K65" s="187"/>
      <c r="L65" s="187"/>
      <c r="M65" s="187"/>
      <c r="N65" s="224"/>
      <c r="O65" s="156"/>
      <c r="P65" s="159"/>
      <c r="Q65" s="158"/>
      <c r="R65" s="158"/>
      <c r="S65" s="159"/>
      <c r="T65" s="160"/>
      <c r="U65" s="159"/>
      <c r="V65" s="159"/>
      <c r="W65" s="161"/>
      <c r="X65" s="159"/>
      <c r="Y65" s="159"/>
      <c r="Z65" s="162"/>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c r="BZ65" s="159"/>
      <c r="CA65" s="159"/>
    </row>
    <row r="66" spans="1:79" s="163" customFormat="1" ht="12" customHeight="1" hidden="1">
      <c r="A66" s="302"/>
      <c r="C66" s="159"/>
      <c r="D66" s="159"/>
      <c r="E66" s="159"/>
      <c r="F66" s="371">
        <v>0</v>
      </c>
      <c r="G66" s="203">
        <v>0</v>
      </c>
      <c r="H66" s="184">
        <f>IF(AND(E19&gt;0,SUM(D19:$D$31)=0),1,0)</f>
        <v>0</v>
      </c>
      <c r="I66" s="358">
        <v>0</v>
      </c>
      <c r="J66" s="187"/>
      <c r="K66" s="187"/>
      <c r="L66" s="187"/>
      <c r="M66" s="187"/>
      <c r="N66" s="224"/>
      <c r="O66" s="156"/>
      <c r="P66" s="159"/>
      <c r="Q66" s="158"/>
      <c r="R66" s="158"/>
      <c r="S66" s="159"/>
      <c r="T66" s="160"/>
      <c r="U66" s="159"/>
      <c r="V66" s="159"/>
      <c r="W66" s="161"/>
      <c r="X66" s="159"/>
      <c r="Y66" s="159"/>
      <c r="Z66" s="162"/>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59"/>
    </row>
    <row r="67" spans="1:79" s="163" customFormat="1" ht="12" customHeight="1" hidden="1">
      <c r="A67" s="302"/>
      <c r="C67" s="159"/>
      <c r="D67" s="159"/>
      <c r="E67" s="159"/>
      <c r="F67" s="371">
        <v>0</v>
      </c>
      <c r="G67" s="203">
        <v>0</v>
      </c>
      <c r="H67" s="184">
        <f>IF(AND(E20&gt;0,SUM(D20:$D$31)=0),1,0)</f>
        <v>0</v>
      </c>
      <c r="I67" s="358">
        <v>0</v>
      </c>
      <c r="J67" s="187"/>
      <c r="K67" s="187"/>
      <c r="L67" s="187"/>
      <c r="M67" s="187"/>
      <c r="N67" s="224"/>
      <c r="O67" s="156"/>
      <c r="P67" s="159"/>
      <c r="Q67" s="158"/>
      <c r="R67" s="158"/>
      <c r="S67" s="159"/>
      <c r="T67" s="160"/>
      <c r="U67" s="159"/>
      <c r="V67" s="159"/>
      <c r="W67" s="161"/>
      <c r="X67" s="159"/>
      <c r="Y67" s="159"/>
      <c r="Z67" s="162"/>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row>
    <row r="68" spans="1:79" s="163" customFormat="1" ht="12" customHeight="1" hidden="1">
      <c r="A68" s="302"/>
      <c r="C68" s="159"/>
      <c r="D68" s="159"/>
      <c r="E68" s="159"/>
      <c r="F68" s="371">
        <v>0</v>
      </c>
      <c r="G68" s="203">
        <v>0</v>
      </c>
      <c r="H68" s="184">
        <f>IF(AND(E21&gt;0,SUM(D21:$D$31)=0),1,0)</f>
        <v>0</v>
      </c>
      <c r="I68" s="358">
        <v>0</v>
      </c>
      <c r="J68" s="187"/>
      <c r="K68" s="187"/>
      <c r="L68" s="187"/>
      <c r="M68" s="187"/>
      <c r="N68" s="224"/>
      <c r="O68" s="156"/>
      <c r="P68" s="159"/>
      <c r="Q68" s="158"/>
      <c r="R68" s="158"/>
      <c r="S68" s="159"/>
      <c r="T68" s="160"/>
      <c r="U68" s="159"/>
      <c r="V68" s="159"/>
      <c r="W68" s="161"/>
      <c r="X68" s="159"/>
      <c r="Y68" s="159"/>
      <c r="Z68" s="162"/>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row>
    <row r="69" spans="1:79" s="163" customFormat="1" ht="12" customHeight="1" hidden="1">
      <c r="A69" s="302"/>
      <c r="C69" s="159"/>
      <c r="D69" s="159"/>
      <c r="E69" s="159"/>
      <c r="F69" s="371">
        <v>0</v>
      </c>
      <c r="G69" s="203">
        <v>0</v>
      </c>
      <c r="H69" s="184">
        <f>IF(AND(E22&gt;0,SUM(D22:$D$31)=0),1,0)</f>
        <v>0</v>
      </c>
      <c r="I69" s="358">
        <v>0</v>
      </c>
      <c r="J69" s="187"/>
      <c r="K69" s="187"/>
      <c r="L69" s="187"/>
      <c r="M69" s="187"/>
      <c r="N69" s="224"/>
      <c r="O69" s="156"/>
      <c r="P69" s="159"/>
      <c r="Q69" s="158"/>
      <c r="R69" s="158"/>
      <c r="S69" s="159"/>
      <c r="T69" s="160"/>
      <c r="U69" s="159"/>
      <c r="V69" s="159"/>
      <c r="W69" s="161"/>
      <c r="X69" s="159"/>
      <c r="Y69" s="159"/>
      <c r="Z69" s="162"/>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row>
    <row r="70" spans="1:79" s="163" customFormat="1" ht="12" customHeight="1" hidden="1">
      <c r="A70" s="302"/>
      <c r="C70" s="159"/>
      <c r="D70" s="159"/>
      <c r="E70" s="159"/>
      <c r="F70" s="371">
        <v>0</v>
      </c>
      <c r="G70" s="203">
        <v>0</v>
      </c>
      <c r="H70" s="184">
        <f>IF(AND(E23&gt;0,SUM(D23:$D$31)=0),1,0)</f>
        <v>0</v>
      </c>
      <c r="I70" s="358">
        <v>0</v>
      </c>
      <c r="J70" s="187"/>
      <c r="K70" s="187"/>
      <c r="L70" s="187"/>
      <c r="M70" s="187"/>
      <c r="N70" s="224"/>
      <c r="O70" s="156"/>
      <c r="P70" s="159"/>
      <c r="Q70" s="158"/>
      <c r="R70" s="158"/>
      <c r="S70" s="159"/>
      <c r="T70" s="160"/>
      <c r="U70" s="159"/>
      <c r="V70" s="159"/>
      <c r="W70" s="161"/>
      <c r="X70" s="159"/>
      <c r="Y70" s="159"/>
      <c r="Z70" s="162"/>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159"/>
      <c r="CA70" s="159"/>
    </row>
    <row r="71" spans="1:79" s="163" customFormat="1" ht="12" customHeight="1" hidden="1">
      <c r="A71" s="302"/>
      <c r="C71" s="159"/>
      <c r="D71" s="159"/>
      <c r="E71" s="159"/>
      <c r="F71" s="371">
        <v>0</v>
      </c>
      <c r="G71" s="203">
        <v>0</v>
      </c>
      <c r="H71" s="184">
        <f>IF(AND(E24&gt;0,SUM(D24:$D$31)=0),1,0)</f>
        <v>0</v>
      </c>
      <c r="I71" s="358">
        <v>0</v>
      </c>
      <c r="J71" s="187"/>
      <c r="K71" s="187"/>
      <c r="L71" s="187"/>
      <c r="M71" s="187"/>
      <c r="N71" s="224"/>
      <c r="O71" s="156"/>
      <c r="P71" s="159"/>
      <c r="Q71" s="158"/>
      <c r="R71" s="158"/>
      <c r="S71" s="159"/>
      <c r="T71" s="160"/>
      <c r="U71" s="159"/>
      <c r="V71" s="159"/>
      <c r="W71" s="161"/>
      <c r="X71" s="159"/>
      <c r="Y71" s="159"/>
      <c r="Z71" s="162"/>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159"/>
      <c r="CA71" s="159"/>
    </row>
    <row r="72" spans="1:79" s="163" customFormat="1" ht="12" customHeight="1" hidden="1">
      <c r="A72" s="302"/>
      <c r="C72" s="159"/>
      <c r="D72" s="159"/>
      <c r="E72" s="159"/>
      <c r="F72" s="371">
        <v>0</v>
      </c>
      <c r="G72" s="203">
        <v>0</v>
      </c>
      <c r="H72" s="184">
        <f>IF(AND(E25&gt;0,SUM(D25:$D$31)=0),1,0)</f>
        <v>0</v>
      </c>
      <c r="I72" s="358">
        <v>0</v>
      </c>
      <c r="J72" s="187"/>
      <c r="K72" s="187"/>
      <c r="L72" s="187"/>
      <c r="M72" s="187"/>
      <c r="N72" s="224"/>
      <c r="O72" s="156"/>
      <c r="P72" s="159"/>
      <c r="Q72" s="158"/>
      <c r="R72" s="158"/>
      <c r="S72" s="159"/>
      <c r="T72" s="160"/>
      <c r="U72" s="159"/>
      <c r="V72" s="159"/>
      <c r="W72" s="161"/>
      <c r="X72" s="159"/>
      <c r="Y72" s="159"/>
      <c r="Z72" s="162"/>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c r="BZ72" s="159"/>
      <c r="CA72" s="159"/>
    </row>
    <row r="73" spans="1:79" s="163" customFormat="1" ht="12" customHeight="1" hidden="1">
      <c r="A73" s="302"/>
      <c r="C73" s="159"/>
      <c r="D73" s="159"/>
      <c r="E73" s="159"/>
      <c r="F73" s="371">
        <v>0</v>
      </c>
      <c r="G73" s="203">
        <v>0</v>
      </c>
      <c r="H73" s="184">
        <f>IF(AND(E26&gt;0,SUM(D26:$D$31)=0),1,0)</f>
        <v>0</v>
      </c>
      <c r="I73" s="358">
        <v>0</v>
      </c>
      <c r="J73" s="187"/>
      <c r="K73" s="187"/>
      <c r="L73" s="187"/>
      <c r="M73" s="187"/>
      <c r="N73" s="224"/>
      <c r="O73" s="156"/>
      <c r="P73" s="159"/>
      <c r="Q73" s="158"/>
      <c r="R73" s="158"/>
      <c r="S73" s="159"/>
      <c r="T73" s="160"/>
      <c r="U73" s="159"/>
      <c r="V73" s="159"/>
      <c r="W73" s="161"/>
      <c r="X73" s="159"/>
      <c r="Y73" s="159"/>
      <c r="Z73" s="162"/>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row>
    <row r="74" spans="1:79" s="163" customFormat="1" ht="12" customHeight="1" hidden="1">
      <c r="A74" s="302"/>
      <c r="C74" s="159"/>
      <c r="D74" s="159"/>
      <c r="E74" s="159"/>
      <c r="F74" s="371">
        <v>0</v>
      </c>
      <c r="G74" s="203">
        <v>0</v>
      </c>
      <c r="H74" s="184">
        <f>IF(AND(E27&gt;0,SUM(D27:$D$31)=0),1,0)</f>
        <v>0</v>
      </c>
      <c r="I74" s="358">
        <v>0</v>
      </c>
      <c r="J74" s="187"/>
      <c r="K74" s="187"/>
      <c r="L74" s="187"/>
      <c r="M74" s="187"/>
      <c r="N74" s="224"/>
      <c r="O74" s="156"/>
      <c r="P74" s="159"/>
      <c r="Q74" s="158"/>
      <c r="R74" s="158"/>
      <c r="S74" s="159"/>
      <c r="T74" s="160"/>
      <c r="U74" s="159"/>
      <c r="V74" s="159"/>
      <c r="W74" s="161"/>
      <c r="X74" s="159"/>
      <c r="Y74" s="159"/>
      <c r="Z74" s="162"/>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row>
    <row r="75" spans="1:79" s="163" customFormat="1" ht="12" customHeight="1" hidden="1">
      <c r="A75" s="302"/>
      <c r="C75" s="159"/>
      <c r="D75" s="159"/>
      <c r="E75" s="159"/>
      <c r="F75" s="371">
        <v>0</v>
      </c>
      <c r="G75" s="203">
        <v>0</v>
      </c>
      <c r="H75" s="184">
        <f>IF(AND(E28&gt;0,SUM(D28:$D$31)=0),1,0)</f>
        <v>0</v>
      </c>
      <c r="I75" s="358">
        <v>0</v>
      </c>
      <c r="J75" s="187"/>
      <c r="K75" s="187"/>
      <c r="L75" s="187"/>
      <c r="M75" s="187"/>
      <c r="N75" s="224"/>
      <c r="O75" s="156"/>
      <c r="P75" s="159"/>
      <c r="Q75" s="158"/>
      <c r="R75" s="158"/>
      <c r="S75" s="159"/>
      <c r="T75" s="160"/>
      <c r="U75" s="159"/>
      <c r="V75" s="159"/>
      <c r="W75" s="161"/>
      <c r="X75" s="159"/>
      <c r="Y75" s="159"/>
      <c r="Z75" s="162"/>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row>
    <row r="76" spans="1:79" s="163" customFormat="1" ht="12" customHeight="1" hidden="1">
      <c r="A76" s="302"/>
      <c r="C76" s="159"/>
      <c r="D76" s="159"/>
      <c r="E76" s="159"/>
      <c r="F76" s="371">
        <v>0</v>
      </c>
      <c r="G76" s="203">
        <v>0</v>
      </c>
      <c r="H76" s="184">
        <f>IF(AND(E29&gt;0,SUM(D29:$D$31)=0),1,0)</f>
        <v>0</v>
      </c>
      <c r="I76" s="358">
        <v>0</v>
      </c>
      <c r="J76" s="187"/>
      <c r="K76" s="187"/>
      <c r="L76" s="187"/>
      <c r="M76" s="187"/>
      <c r="N76" s="224"/>
      <c r="O76" s="156"/>
      <c r="P76" s="159"/>
      <c r="Q76" s="158"/>
      <c r="R76" s="158"/>
      <c r="S76" s="159"/>
      <c r="T76" s="160"/>
      <c r="U76" s="159"/>
      <c r="V76" s="159"/>
      <c r="W76" s="161"/>
      <c r="X76" s="159"/>
      <c r="Y76" s="159"/>
      <c r="Z76" s="162"/>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c r="BZ76" s="159"/>
      <c r="CA76" s="159"/>
    </row>
    <row r="77" spans="1:79" s="163" customFormat="1" ht="12" customHeight="1" hidden="1">
      <c r="A77" s="302"/>
      <c r="C77" s="159"/>
      <c r="D77" s="159"/>
      <c r="E77" s="159"/>
      <c r="F77" s="371">
        <v>0</v>
      </c>
      <c r="G77" s="203">
        <v>0</v>
      </c>
      <c r="H77" s="184">
        <f>IF(AND(E30&gt;0,SUM(D30:$D$31)=0),1,0)</f>
        <v>0</v>
      </c>
      <c r="I77" s="358">
        <v>0</v>
      </c>
      <c r="J77" s="187"/>
      <c r="K77" s="187"/>
      <c r="L77" s="187"/>
      <c r="M77" s="187"/>
      <c r="N77" s="224"/>
      <c r="O77" s="156"/>
      <c r="P77" s="159"/>
      <c r="Q77" s="158"/>
      <c r="R77" s="158"/>
      <c r="S77" s="159"/>
      <c r="T77" s="160"/>
      <c r="U77" s="159"/>
      <c r="V77" s="159"/>
      <c r="W77" s="161"/>
      <c r="X77" s="159"/>
      <c r="Y77" s="159"/>
      <c r="Z77" s="162"/>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row>
    <row r="78" spans="1:79" s="163" customFormat="1" ht="12" customHeight="1" hidden="1">
      <c r="A78" s="302"/>
      <c r="C78" s="159"/>
      <c r="D78" s="159"/>
      <c r="E78" s="159"/>
      <c r="F78" s="371">
        <v>0</v>
      </c>
      <c r="G78" s="203">
        <v>0</v>
      </c>
      <c r="H78" s="184">
        <f>IF(AND(E31&gt;0,SUM(D31:$D$31)=0),1,0)</f>
        <v>0</v>
      </c>
      <c r="I78" s="358">
        <v>0</v>
      </c>
      <c r="J78" s="187"/>
      <c r="K78" s="187"/>
      <c r="L78" s="187"/>
      <c r="M78" s="187"/>
      <c r="N78" s="224"/>
      <c r="O78" s="156"/>
      <c r="P78" s="159"/>
      <c r="Q78" s="158"/>
      <c r="R78" s="158"/>
      <c r="S78" s="159"/>
      <c r="T78" s="160"/>
      <c r="U78" s="159"/>
      <c r="V78" s="159"/>
      <c r="W78" s="161"/>
      <c r="X78" s="159"/>
      <c r="Y78" s="159"/>
      <c r="Z78" s="162"/>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c r="BZ78" s="159"/>
      <c r="CA78" s="159"/>
    </row>
    <row r="79" spans="1:79" s="163" customFormat="1" ht="12" customHeight="1" hidden="1">
      <c r="A79" s="302"/>
      <c r="C79" s="159"/>
      <c r="D79" s="159"/>
      <c r="E79" s="159"/>
      <c r="F79" s="203"/>
      <c r="G79" s="203">
        <v>0</v>
      </c>
      <c r="H79" s="156">
        <v>0</v>
      </c>
      <c r="I79" s="358">
        <v>0</v>
      </c>
      <c r="J79" s="187"/>
      <c r="K79" s="187"/>
      <c r="L79" s="187"/>
      <c r="M79" s="187"/>
      <c r="N79" s="224"/>
      <c r="O79" s="156"/>
      <c r="P79" s="159"/>
      <c r="Q79" s="158"/>
      <c r="R79" s="158"/>
      <c r="S79" s="159"/>
      <c r="T79" s="160"/>
      <c r="U79" s="159"/>
      <c r="V79" s="159"/>
      <c r="W79" s="161"/>
      <c r="X79" s="159"/>
      <c r="Y79" s="159"/>
      <c r="Z79" s="162"/>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c r="BZ79" s="159"/>
      <c r="CA79" s="159"/>
    </row>
    <row r="80" spans="1:79" s="163" customFormat="1" ht="12" customHeight="1" hidden="1">
      <c r="A80" s="302"/>
      <c r="C80" s="159"/>
      <c r="D80" s="159"/>
      <c r="E80" s="305"/>
      <c r="F80" s="171"/>
      <c r="G80" s="156"/>
      <c r="H80" s="350"/>
      <c r="I80" s="158"/>
      <c r="J80" s="187"/>
      <c r="K80" s="372"/>
      <c r="L80" s="187"/>
      <c r="M80" s="187"/>
      <c r="N80" s="224"/>
      <c r="O80" s="156"/>
      <c r="P80" s="159"/>
      <c r="Q80" s="158"/>
      <c r="R80" s="158"/>
      <c r="S80" s="156"/>
      <c r="T80" s="160"/>
      <c r="U80" s="159"/>
      <c r="V80" s="159"/>
      <c r="W80" s="161"/>
      <c r="X80" s="159"/>
      <c r="Y80" s="159"/>
      <c r="Z80" s="162"/>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row>
    <row r="81" spans="1:79" s="163" customFormat="1" ht="12.75">
      <c r="A81" s="302"/>
      <c r="E81" s="373"/>
      <c r="F81" s="374"/>
      <c r="G81" s="340"/>
      <c r="H81" s="375"/>
      <c r="I81" s="197"/>
      <c r="J81" s="187"/>
      <c r="K81" s="187"/>
      <c r="L81" s="187"/>
      <c r="M81" s="340"/>
      <c r="N81" s="299"/>
      <c r="O81" s="156"/>
      <c r="P81" s="159"/>
      <c r="Q81" s="158"/>
      <c r="R81" s="159"/>
      <c r="S81" s="156"/>
      <c r="T81" s="160"/>
      <c r="U81" s="159"/>
      <c r="V81" s="159"/>
      <c r="W81" s="161"/>
      <c r="X81" s="159"/>
      <c r="Y81" s="159"/>
      <c r="Z81" s="162"/>
      <c r="AA81" s="159"/>
      <c r="AB81" s="159"/>
      <c r="AC81" s="159"/>
      <c r="AD81" s="159"/>
      <c r="AE81" s="159"/>
      <c r="AF81" s="159"/>
      <c r="AG81" s="159"/>
      <c r="AH81" s="159"/>
      <c r="AI81" s="159"/>
      <c r="AJ81" s="159"/>
      <c r="AK81" s="159"/>
      <c r="AL81" s="159"/>
      <c r="AM81" s="159"/>
      <c r="AN81" s="159"/>
      <c r="AO81" s="159"/>
      <c r="AP81" s="159"/>
      <c r="AQ81" s="305"/>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row>
    <row r="82" spans="1:79" s="163" customFormat="1" ht="12.75">
      <c r="A82" s="302"/>
      <c r="E82" s="373"/>
      <c r="F82" s="374"/>
      <c r="G82" s="340"/>
      <c r="H82" s="375"/>
      <c r="I82" s="197"/>
      <c r="J82" s="187"/>
      <c r="K82" s="373"/>
      <c r="L82" s="187"/>
      <c r="M82" s="187"/>
      <c r="N82" s="299"/>
      <c r="O82" s="156"/>
      <c r="P82" s="159"/>
      <c r="Q82" s="158"/>
      <c r="R82" s="159"/>
      <c r="S82" s="156"/>
      <c r="T82" s="160"/>
      <c r="U82" s="159"/>
      <c r="V82" s="159"/>
      <c r="W82" s="161"/>
      <c r="X82" s="159"/>
      <c r="Y82" s="159"/>
      <c r="Z82" s="162"/>
      <c r="AA82" s="159"/>
      <c r="AB82" s="159"/>
      <c r="AC82" s="159"/>
      <c r="AD82" s="159"/>
      <c r="AE82" s="159"/>
      <c r="AF82" s="159"/>
      <c r="AG82" s="159"/>
      <c r="AH82" s="159"/>
      <c r="AI82" s="159"/>
      <c r="AJ82" s="159"/>
      <c r="AK82" s="159"/>
      <c r="AL82" s="159"/>
      <c r="AM82" s="159"/>
      <c r="AN82" s="159"/>
      <c r="AO82" s="159"/>
      <c r="AP82" s="159"/>
      <c r="AQ82" s="305"/>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c r="BY82" s="159"/>
      <c r="BZ82" s="159"/>
      <c r="CA82" s="159"/>
    </row>
    <row r="83" spans="1:79" s="163" customFormat="1" ht="12.75">
      <c r="A83" s="302"/>
      <c r="E83" s="373"/>
      <c r="F83" s="374"/>
      <c r="G83" s="340"/>
      <c r="H83" s="375"/>
      <c r="I83" s="197"/>
      <c r="J83" s="187"/>
      <c r="K83" s="373"/>
      <c r="L83" s="187"/>
      <c r="M83" s="187"/>
      <c r="N83" s="299"/>
      <c r="O83" s="156"/>
      <c r="P83" s="159"/>
      <c r="Q83" s="158"/>
      <c r="R83" s="159"/>
      <c r="S83" s="156"/>
      <c r="T83" s="160"/>
      <c r="U83" s="159"/>
      <c r="V83" s="159"/>
      <c r="W83" s="161"/>
      <c r="X83" s="159"/>
      <c r="Y83" s="159"/>
      <c r="Z83" s="162"/>
      <c r="AA83" s="159"/>
      <c r="AB83" s="159"/>
      <c r="AC83" s="159"/>
      <c r="AD83" s="159"/>
      <c r="AE83" s="159"/>
      <c r="AF83" s="159"/>
      <c r="AG83" s="159"/>
      <c r="AH83" s="159"/>
      <c r="AI83" s="159"/>
      <c r="AJ83" s="159"/>
      <c r="AK83" s="159"/>
      <c r="AL83" s="159"/>
      <c r="AM83" s="159"/>
      <c r="AN83" s="159"/>
      <c r="AO83" s="159"/>
      <c r="AP83" s="159"/>
      <c r="AQ83" s="305"/>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59"/>
      <c r="BZ83" s="159"/>
      <c r="CA83" s="159"/>
    </row>
  </sheetData>
  <sheetProtection/>
  <protectedRanges>
    <protectedRange password="CF3B" sqref="A11 D11:F11" name="Range1"/>
    <protectedRange password="CF3B" sqref="F12:F31" name="Range1_3_1"/>
    <protectedRange password="CF3B" sqref="E12:E31" name="Range1_4_1"/>
    <protectedRange password="CF3B" sqref="D12:D31" name="Range1_1_1_2"/>
  </protectedRanges>
  <mergeCells count="38">
    <mergeCell ref="BY11:CA11"/>
    <mergeCell ref="A32:B32"/>
    <mergeCell ref="C32:H32"/>
    <mergeCell ref="A33:B33"/>
    <mergeCell ref="BH11:BI11"/>
    <mergeCell ref="BK11:BL11"/>
    <mergeCell ref="BN11:BO11"/>
    <mergeCell ref="BQ11:BR11"/>
    <mergeCell ref="AV11:AW11"/>
    <mergeCell ref="AY11:AZ11"/>
    <mergeCell ref="BB11:BC11"/>
    <mergeCell ref="BE11:BF11"/>
    <mergeCell ref="AJ11:AK11"/>
    <mergeCell ref="AM11:AN11"/>
    <mergeCell ref="AP11:AQ11"/>
    <mergeCell ref="AS11:AT11"/>
    <mergeCell ref="X11:Y11"/>
    <mergeCell ref="AA11:AB11"/>
    <mergeCell ref="AD11:AE11"/>
    <mergeCell ref="AG11:AH11"/>
    <mergeCell ref="J9:J11"/>
    <mergeCell ref="K9:K11"/>
    <mergeCell ref="R11:S11"/>
    <mergeCell ref="U11:V11"/>
    <mergeCell ref="Y3:AE7"/>
    <mergeCell ref="A4:C4"/>
    <mergeCell ref="E4:G4"/>
    <mergeCell ref="A5:C5"/>
    <mergeCell ref="E5:E7"/>
    <mergeCell ref="F5:H7"/>
    <mergeCell ref="T5:X9"/>
    <mergeCell ref="A6:C6"/>
    <mergeCell ref="A7:C8"/>
    <mergeCell ref="A9:H10"/>
    <mergeCell ref="B1:I1"/>
    <mergeCell ref="A2:G2"/>
    <mergeCell ref="A3:C3"/>
    <mergeCell ref="D3:H3"/>
  </mergeCells>
  <conditionalFormatting sqref="D4">
    <cfRule type="expression" priority="1" dxfId="0" stopIfTrue="1">
      <formula>AND(H4&gt;0,D4=0)</formula>
    </cfRule>
  </conditionalFormatting>
  <conditionalFormatting sqref="A32">
    <cfRule type="expression" priority="2" dxfId="1" stopIfTrue="1">
      <formula>SUM(C34:C38)&gt;0</formula>
    </cfRule>
    <cfRule type="expression" priority="3" dxfId="2" stopIfTrue="1">
      <formula>SUM(C41:C43)&gt;0</formula>
    </cfRule>
  </conditionalFormatting>
  <conditionalFormatting sqref="H4">
    <cfRule type="expression" priority="4" dxfId="3" stopIfTrue="1">
      <formula>E12&gt;0</formula>
    </cfRule>
  </conditionalFormatting>
  <conditionalFormatting sqref="F12:F31">
    <cfRule type="expression" priority="5" dxfId="4" stopIfTrue="1">
      <formula>AND(D12&gt;0,F12=0)</formula>
    </cfRule>
    <cfRule type="cellIs" priority="6" dxfId="0" operator="greaterThan" stopIfTrue="1">
      <formula>0.1</formula>
    </cfRule>
  </conditionalFormatting>
  <conditionalFormatting sqref="C13:C31">
    <cfRule type="expression" priority="7" dxfId="4" stopIfTrue="1">
      <formula>AND(C13=0,E13&gt;0)</formula>
    </cfRule>
  </conditionalFormatting>
  <conditionalFormatting sqref="A7:C8">
    <cfRule type="expression" priority="8" dxfId="5" stopIfTrue="1">
      <formula>AND(D7&gt;0,NOT(D7=""))</formula>
    </cfRule>
  </conditionalFormatting>
  <conditionalFormatting sqref="C12">
    <cfRule type="expression" priority="9" dxfId="6" stopIfTrue="1">
      <formula>AND(C12=0,E12&gt;0)</formula>
    </cfRule>
  </conditionalFormatting>
  <conditionalFormatting sqref="C32:H32">
    <cfRule type="expression" priority="10" dxfId="5" stopIfTrue="1">
      <formula>A32="error!"</formula>
    </cfRule>
  </conditionalFormatting>
  <conditionalFormatting sqref="H12:H31">
    <cfRule type="expression" priority="11" dxfId="0" stopIfTrue="1">
      <formula>AND(D12&gt;0,H12=0,SUM(E12:$E$31)&gt;0,OR(AND(SUM(H12:$H$31)&gt;0),AND(SUM(H$12:$H12)&gt;0)))</formula>
    </cfRule>
    <cfRule type="expression" priority="12" dxfId="4" stopIfTrue="1">
      <formula>AND(D12&gt;0,E12&gt;0,H12=0,$I$56=0)</formula>
    </cfRule>
  </conditionalFormatting>
  <conditionalFormatting sqref="E12">
    <cfRule type="expression" priority="13" dxfId="0" stopIfTrue="1">
      <formula>OR(AND(D12&gt;0,E12=0),AND(D12=0,E12&gt;$H$56,$H$56&gt;0))</formula>
    </cfRule>
    <cfRule type="expression" priority="14" dxfId="0" stopIfTrue="1">
      <formula>OR(E12&gt;E11)</formula>
    </cfRule>
    <cfRule type="expression" priority="15" dxfId="7" stopIfTrue="1">
      <formula>IF($Q$6&gt;0,AND(D12&gt;0,OR(E12=$O$13,E12=$O$14,E12=$O$15,E12=$O$16,E12=$O$17,E12=$O$18,E12=$O$19,E12=$O$20,E12=$O$21,E12=$O$22,E12=$O$23,E12=$O$24,E12=$O$25,E12=$O$26,E12=$O$27,E12=$O$28,E12=$O$29,E12=$O$30,E12=$O$31)))</formula>
    </cfRule>
  </conditionalFormatting>
  <conditionalFormatting sqref="E13:E31">
    <cfRule type="expression" priority="16" dxfId="0" stopIfTrue="1">
      <formula>OR(AND(D13&gt;0,E13=0),AND(D13=0,E13&gt;$H$56,$H$56&gt;0))</formula>
    </cfRule>
    <cfRule type="expression" priority="17" dxfId="0" stopIfTrue="1">
      <formula>OR(E13&gt;E12)</formula>
    </cfRule>
    <cfRule type="expression" priority="18" dxfId="7" stopIfTrue="1">
      <formula>OR(AND(D13&gt;0,O13&gt;0,NOT(O13="L")),AND(D13&gt;0,OR(E13=$O$13,E13=$O$14,E13=$O$15,E13=$O$16,E13=$O$17,E13=$O$18,E13=$O$19,E13=$O$20,E13=$O$21,E13=$O$22,E13=$O$23,E13=$O$24,E13=$O$25,E13=$O$26,E13=$O$27,E13=$O$28,E13=$O$29,E13=$O$30,E13=$O$31)))</formula>
    </cfRule>
  </conditionalFormatting>
  <conditionalFormatting sqref="D7">
    <cfRule type="expression" priority="19" dxfId="8" stopIfTrue="1">
      <formula>D7&gt;0</formula>
    </cfRule>
  </conditionalFormatting>
  <conditionalFormatting sqref="D12:D31">
    <cfRule type="expression" priority="20" dxfId="0" stopIfTrue="1">
      <formula>AND(C12&gt;0,D12=0,E12&gt;0)</formula>
    </cfRule>
    <cfRule type="expression" priority="21" dxfId="0" stopIfTrue="1">
      <formula>AND(C12&gt;0,D12=0)</formula>
    </cfRule>
  </conditionalFormatting>
  <conditionalFormatting sqref="F5:H7">
    <cfRule type="expression" priority="22" dxfId="5" stopIfTrue="1">
      <formula>OR(A32="error!",NOT(ISERROR(R7)))</formula>
    </cfRule>
  </conditionalFormatting>
  <conditionalFormatting sqref="E5:E7">
    <cfRule type="expression" priority="23" dxfId="5" stopIfTrue="1">
      <formula>OR(A32="error!",NOT(ISERROR(R7)))</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D22" sqref="D22"/>
    </sheetView>
  </sheetViews>
  <sheetFormatPr defaultColWidth="9.140625" defaultRowHeight="12.75"/>
  <cols>
    <col min="1" max="1" width="6.140625" style="0" customWidth="1"/>
    <col min="2" max="2" width="5.7109375" style="0" customWidth="1"/>
    <col min="3" max="3" width="50.8515625" style="0" customWidth="1"/>
    <col min="4" max="4" width="18.140625" style="0" customWidth="1"/>
    <col min="5" max="5" width="22.00390625" style="0" customWidth="1"/>
    <col min="6" max="6" width="20.8515625" style="0" customWidth="1"/>
    <col min="7" max="7" width="62.140625" style="0" customWidth="1"/>
  </cols>
  <sheetData>
    <row r="1" ht="20.25">
      <c r="B1" s="51" t="s">
        <v>92</v>
      </c>
    </row>
    <row r="2" spans="1:7" ht="12.75">
      <c r="A2" s="44"/>
      <c r="B2" s="44"/>
      <c r="C2" s="44"/>
      <c r="D2" s="151" t="s">
        <v>155</v>
      </c>
      <c r="E2" s="151" t="s">
        <v>29</v>
      </c>
      <c r="F2" s="151" t="s">
        <v>129</v>
      </c>
      <c r="G2" s="45" t="s">
        <v>185</v>
      </c>
    </row>
    <row r="3" spans="1:7" ht="12.75">
      <c r="A3" s="44"/>
      <c r="B3" s="44"/>
      <c r="C3" s="44"/>
      <c r="D3" s="146" t="s">
        <v>156</v>
      </c>
      <c r="E3" s="146" t="s">
        <v>239</v>
      </c>
      <c r="F3" s="377" t="s">
        <v>157</v>
      </c>
      <c r="G3" s="44"/>
    </row>
    <row r="4" spans="1:7" ht="14.25" customHeight="1">
      <c r="A4" s="44" t="s">
        <v>158</v>
      </c>
      <c r="B4" s="566" t="s">
        <v>34</v>
      </c>
      <c r="C4" s="567"/>
      <c r="D4" s="152"/>
      <c r="E4" s="152"/>
      <c r="F4" s="152"/>
      <c r="G4" s="376" t="s">
        <v>242</v>
      </c>
    </row>
    <row r="5" spans="1:7" ht="12.75">
      <c r="A5" s="44" t="s">
        <v>159</v>
      </c>
      <c r="B5" s="44"/>
      <c r="C5" s="44" t="s">
        <v>249</v>
      </c>
      <c r="D5" s="44"/>
      <c r="E5" s="44"/>
      <c r="F5" s="44"/>
      <c r="G5" s="44"/>
    </row>
    <row r="6" spans="1:7" ht="12.75">
      <c r="A6" s="44" t="s">
        <v>160</v>
      </c>
      <c r="B6" s="44"/>
      <c r="C6" s="44" t="s">
        <v>244</v>
      </c>
      <c r="D6" s="44"/>
      <c r="E6" s="44"/>
      <c r="F6" s="44"/>
      <c r="G6" s="44"/>
    </row>
    <row r="7" spans="1:7" ht="12.75">
      <c r="A7" s="44" t="s">
        <v>161</v>
      </c>
      <c r="B7" s="44"/>
      <c r="C7" s="44" t="s">
        <v>162</v>
      </c>
      <c r="D7" s="44"/>
      <c r="E7" s="44"/>
      <c r="F7" s="44"/>
      <c r="G7" s="44"/>
    </row>
    <row r="8" spans="1:7" ht="12.75">
      <c r="A8" s="44" t="s">
        <v>163</v>
      </c>
      <c r="B8" s="44"/>
      <c r="C8" s="44" t="s">
        <v>246</v>
      </c>
      <c r="D8" s="44"/>
      <c r="E8" s="44"/>
      <c r="F8" s="44"/>
      <c r="G8" s="44"/>
    </row>
    <row r="9" spans="1:7" ht="12.75">
      <c r="A9" s="44" t="s">
        <v>164</v>
      </c>
      <c r="B9" s="568" t="s">
        <v>108</v>
      </c>
      <c r="C9" s="569"/>
      <c r="D9" s="152"/>
      <c r="E9" s="152"/>
      <c r="F9" s="152"/>
      <c r="G9" s="376" t="s">
        <v>241</v>
      </c>
    </row>
    <row r="10" spans="1:7" ht="12.75">
      <c r="A10" s="44" t="s">
        <v>165</v>
      </c>
      <c r="B10" s="44"/>
      <c r="C10" s="44" t="s">
        <v>249</v>
      </c>
      <c r="D10" s="44"/>
      <c r="E10" s="44"/>
      <c r="F10" s="44"/>
      <c r="G10" s="44"/>
    </row>
    <row r="11" spans="1:7" ht="12.75">
      <c r="A11" s="44" t="s">
        <v>166</v>
      </c>
      <c r="B11" s="44"/>
      <c r="C11" s="44" t="s">
        <v>245</v>
      </c>
      <c r="D11" s="44"/>
      <c r="E11" s="44"/>
      <c r="F11" s="44"/>
      <c r="G11" s="44"/>
    </row>
    <row r="12" spans="1:7" ht="12.75">
      <c r="A12" s="44" t="s">
        <v>167</v>
      </c>
      <c r="B12" s="44"/>
      <c r="C12" s="44" t="s">
        <v>162</v>
      </c>
      <c r="D12" s="44"/>
      <c r="E12" s="44"/>
      <c r="F12" s="44"/>
      <c r="G12" s="44"/>
    </row>
    <row r="13" spans="1:7" ht="12.75">
      <c r="A13" s="44" t="s">
        <v>168</v>
      </c>
      <c r="B13" s="44"/>
      <c r="C13" s="44" t="s">
        <v>246</v>
      </c>
      <c r="D13" s="44"/>
      <c r="E13" s="44"/>
      <c r="F13" s="44"/>
      <c r="G13" s="44"/>
    </row>
    <row r="14" spans="1:7" ht="12.75">
      <c r="A14" s="44" t="s">
        <v>169</v>
      </c>
      <c r="B14" s="568" t="s">
        <v>109</v>
      </c>
      <c r="C14" s="569"/>
      <c r="D14" s="152"/>
      <c r="E14" s="152"/>
      <c r="F14" s="152"/>
      <c r="G14" s="376" t="s">
        <v>66</v>
      </c>
    </row>
    <row r="15" spans="1:7" ht="12.75">
      <c r="A15" s="44" t="s">
        <v>170</v>
      </c>
      <c r="B15" s="44"/>
      <c r="C15" s="44" t="s">
        <v>249</v>
      </c>
      <c r="D15" s="44"/>
      <c r="E15" s="44"/>
      <c r="F15" s="44"/>
      <c r="G15" s="44"/>
    </row>
    <row r="16" spans="1:7" ht="12.75">
      <c r="A16" s="44" t="s">
        <v>171</v>
      </c>
      <c r="B16" s="44"/>
      <c r="C16" s="44" t="s">
        <v>245</v>
      </c>
      <c r="D16" s="44"/>
      <c r="E16" s="44"/>
      <c r="F16" s="44"/>
      <c r="G16" s="44"/>
    </row>
    <row r="17" spans="1:7" ht="12.75">
      <c r="A17" s="44" t="s">
        <v>172</v>
      </c>
      <c r="B17" s="44"/>
      <c r="C17" s="44" t="s">
        <v>162</v>
      </c>
      <c r="D17" s="44"/>
      <c r="E17" s="44"/>
      <c r="F17" s="44"/>
      <c r="G17" s="44"/>
    </row>
    <row r="18" spans="1:7" ht="12.75">
      <c r="A18" s="44" t="s">
        <v>173</v>
      </c>
      <c r="B18" s="44"/>
      <c r="C18" s="44" t="s">
        <v>246</v>
      </c>
      <c r="D18" s="44"/>
      <c r="E18" s="44"/>
      <c r="F18" s="44"/>
      <c r="G18" s="44"/>
    </row>
    <row r="19" spans="1:7" ht="12.75">
      <c r="A19" s="44" t="s">
        <v>174</v>
      </c>
      <c r="B19" s="566" t="s">
        <v>237</v>
      </c>
      <c r="C19" s="567"/>
      <c r="D19" s="152"/>
      <c r="E19" s="152"/>
      <c r="F19" s="152"/>
      <c r="G19" s="376" t="s">
        <v>238</v>
      </c>
    </row>
    <row r="20" spans="1:7" ht="12.75">
      <c r="A20" s="44" t="s">
        <v>175</v>
      </c>
      <c r="B20" s="44"/>
      <c r="C20" s="44" t="s">
        <v>248</v>
      </c>
      <c r="D20" s="44"/>
      <c r="E20" s="44"/>
      <c r="F20" s="44"/>
      <c r="G20" s="44"/>
    </row>
    <row r="21" spans="1:7" ht="12.75">
      <c r="A21" s="44" t="s">
        <v>176</v>
      </c>
      <c r="B21" s="44"/>
      <c r="C21" s="44" t="s">
        <v>245</v>
      </c>
      <c r="D21" s="44"/>
      <c r="E21" s="44"/>
      <c r="F21" s="44"/>
      <c r="G21" s="44"/>
    </row>
    <row r="22" spans="1:7" ht="12.75">
      <c r="A22" s="44" t="s">
        <v>177</v>
      </c>
      <c r="B22" s="44"/>
      <c r="C22" s="44" t="s">
        <v>162</v>
      </c>
      <c r="D22" s="44"/>
      <c r="E22" s="44"/>
      <c r="F22" s="44"/>
      <c r="G22" s="44"/>
    </row>
    <row r="23" spans="1:7" ht="12.75">
      <c r="A23" s="44" t="s">
        <v>178</v>
      </c>
      <c r="B23" s="44"/>
      <c r="C23" s="44" t="s">
        <v>247</v>
      </c>
      <c r="D23" s="44"/>
      <c r="E23" s="44"/>
      <c r="F23" s="44"/>
      <c r="G23" s="44"/>
    </row>
    <row r="24" spans="1:7" ht="12.75">
      <c r="A24" s="44" t="s">
        <v>179</v>
      </c>
      <c r="B24" s="560" t="s">
        <v>180</v>
      </c>
      <c r="C24" s="561"/>
      <c r="D24" s="434">
        <f>D5+D10+D15+D20</f>
        <v>0</v>
      </c>
      <c r="E24" s="434">
        <f>E5+E10+E15+E20</f>
        <v>0</v>
      </c>
      <c r="F24" s="434">
        <f>F5+F10+F15+F20</f>
        <v>0</v>
      </c>
      <c r="G24" s="44"/>
    </row>
    <row r="25" spans="1:7" ht="12.75">
      <c r="A25" s="44"/>
      <c r="B25" s="562" t="s">
        <v>240</v>
      </c>
      <c r="C25" s="563"/>
      <c r="D25" s="434">
        <v>0</v>
      </c>
      <c r="E25" s="434">
        <v>0</v>
      </c>
      <c r="F25" s="434">
        <v>0</v>
      </c>
      <c r="G25" s="44"/>
    </row>
    <row r="26" spans="1:7" ht="12.75">
      <c r="A26" s="44" t="s">
        <v>181</v>
      </c>
      <c r="B26" s="432" t="s">
        <v>182</v>
      </c>
      <c r="C26" s="433"/>
      <c r="D26" s="434">
        <f aca="true" t="shared" si="0" ref="D26:F27">D7+D12+D17+D22</f>
        <v>0</v>
      </c>
      <c r="E26" s="434">
        <f t="shared" si="0"/>
        <v>0</v>
      </c>
      <c r="F26" s="434">
        <f t="shared" si="0"/>
        <v>0</v>
      </c>
      <c r="G26" s="44"/>
    </row>
    <row r="27" spans="1:7" ht="12.75">
      <c r="A27" s="44" t="s">
        <v>183</v>
      </c>
      <c r="B27" s="564" t="s">
        <v>184</v>
      </c>
      <c r="C27" s="565"/>
      <c r="D27" s="434">
        <f t="shared" si="0"/>
        <v>0</v>
      </c>
      <c r="E27" s="434">
        <f t="shared" si="0"/>
        <v>0</v>
      </c>
      <c r="F27" s="434">
        <f t="shared" si="0"/>
        <v>0</v>
      </c>
      <c r="G27" s="44"/>
    </row>
    <row r="29" ht="12.75">
      <c r="B29" s="76" t="s">
        <v>95</v>
      </c>
    </row>
  </sheetData>
  <sheetProtection sheet="1" objects="1" scenarios="1"/>
  <mergeCells count="7">
    <mergeCell ref="B24:C24"/>
    <mergeCell ref="B25:C25"/>
    <mergeCell ref="B27:C27"/>
    <mergeCell ref="B4:C4"/>
    <mergeCell ref="B9:C9"/>
    <mergeCell ref="B14:C14"/>
    <mergeCell ref="B19:C19"/>
  </mergeCells>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dimension ref="A1:Q26"/>
  <sheetViews>
    <sheetView workbookViewId="0" topLeftCell="A1">
      <selection activeCell="G12" sqref="G12"/>
    </sheetView>
  </sheetViews>
  <sheetFormatPr defaultColWidth="9.140625" defaultRowHeight="12.75"/>
  <cols>
    <col min="1" max="1" width="5.8515625" style="0" customWidth="1"/>
    <col min="2" max="2" width="50.421875" style="0" customWidth="1"/>
    <col min="3" max="3" width="14.421875" style="0" customWidth="1"/>
    <col min="4" max="4" width="13.421875" style="0" customWidth="1"/>
    <col min="5" max="5" width="11.00390625" style="0" customWidth="1"/>
    <col min="6" max="6" width="15.00390625" style="0" customWidth="1"/>
    <col min="7" max="7" width="49.421875" style="0" customWidth="1"/>
  </cols>
  <sheetData>
    <row r="1" ht="20.25">
      <c r="A1" s="51" t="s">
        <v>93</v>
      </c>
    </row>
    <row r="2" ht="13.5" thickBot="1"/>
    <row r="3" spans="1:7" ht="25.5" customHeight="1">
      <c r="A3" s="147"/>
      <c r="B3" s="148" t="s">
        <v>88</v>
      </c>
      <c r="C3" s="50" t="s">
        <v>28</v>
      </c>
      <c r="D3" s="50" t="s">
        <v>29</v>
      </c>
      <c r="E3" s="420" t="s">
        <v>96</v>
      </c>
      <c r="F3" s="383" t="s">
        <v>94</v>
      </c>
      <c r="G3" s="149" t="s">
        <v>97</v>
      </c>
    </row>
    <row r="4" spans="1:7" s="35" customFormat="1" ht="12.75">
      <c r="A4" s="2"/>
      <c r="B4" s="421"/>
      <c r="C4" s="426"/>
      <c r="D4" s="421"/>
      <c r="E4" s="421"/>
      <c r="F4" s="421"/>
      <c r="G4" s="425"/>
    </row>
    <row r="5" spans="1:17" ht="12.75">
      <c r="A5" s="45"/>
      <c r="B5" s="4" t="s">
        <v>8</v>
      </c>
      <c r="C5" s="380"/>
      <c r="D5" s="44"/>
      <c r="E5" s="44"/>
      <c r="F5" s="44"/>
      <c r="G5" s="44"/>
      <c r="L5" s="35"/>
      <c r="M5" s="35"/>
      <c r="N5" s="35"/>
      <c r="O5" s="35"/>
      <c r="P5" s="35"/>
      <c r="Q5" s="35"/>
    </row>
    <row r="6" spans="1:17" ht="12.75">
      <c r="A6" s="45"/>
      <c r="B6" s="4"/>
      <c r="C6" s="380"/>
      <c r="D6" s="44"/>
      <c r="E6" s="44"/>
      <c r="F6" s="44"/>
      <c r="G6" s="44"/>
      <c r="L6" s="35"/>
      <c r="M6" s="35"/>
      <c r="N6" s="35"/>
      <c r="O6" s="35"/>
      <c r="P6" s="35"/>
      <c r="Q6" s="35"/>
    </row>
    <row r="7" spans="1:17" ht="12.75">
      <c r="A7" s="45">
        <v>32</v>
      </c>
      <c r="B7" s="3" t="s">
        <v>26</v>
      </c>
      <c r="C7" s="435">
        <v>0</v>
      </c>
      <c r="D7" s="46"/>
      <c r="E7" s="422" t="s">
        <v>98</v>
      </c>
      <c r="F7" s="423"/>
      <c r="G7" s="2"/>
      <c r="H7" s="34"/>
      <c r="I7" s="34"/>
      <c r="J7" s="34"/>
      <c r="K7" s="34"/>
      <c r="L7" s="71"/>
      <c r="M7" s="71"/>
      <c r="N7" s="71"/>
      <c r="O7" s="71"/>
      <c r="P7" s="71"/>
      <c r="Q7" s="71"/>
    </row>
    <row r="8" spans="1:17" ht="12.75">
      <c r="A8" s="45"/>
      <c r="B8" s="3"/>
      <c r="C8" s="427"/>
      <c r="D8" s="44"/>
      <c r="E8" s="44"/>
      <c r="F8" s="6"/>
      <c r="G8" s="3"/>
      <c r="H8" s="70"/>
      <c r="I8" s="70"/>
      <c r="J8" s="70"/>
      <c r="K8" s="41"/>
      <c r="L8" s="71"/>
      <c r="M8" s="72"/>
      <c r="N8" s="72"/>
      <c r="O8" s="72"/>
      <c r="P8" s="72"/>
      <c r="Q8" s="71"/>
    </row>
    <row r="9" spans="1:17" ht="12.75">
      <c r="A9" s="45"/>
      <c r="B9" s="2" t="s">
        <v>4</v>
      </c>
      <c r="C9" s="428"/>
      <c r="D9" s="44"/>
      <c r="E9" s="44"/>
      <c r="F9" s="6"/>
      <c r="G9" s="3"/>
      <c r="H9" s="70"/>
      <c r="I9" s="70"/>
      <c r="J9" s="70"/>
      <c r="K9" s="41"/>
      <c r="L9" s="71"/>
      <c r="M9" s="72"/>
      <c r="N9" s="72"/>
      <c r="O9" s="72"/>
      <c r="P9" s="72"/>
      <c r="Q9" s="71"/>
    </row>
    <row r="10" spans="1:17" ht="12.75">
      <c r="A10" s="45"/>
      <c r="B10" s="77" t="s">
        <v>84</v>
      </c>
      <c r="C10" s="428"/>
      <c r="D10" s="44"/>
      <c r="E10" s="44"/>
      <c r="F10" s="6"/>
      <c r="G10" s="3"/>
      <c r="H10" s="70"/>
      <c r="I10" s="70"/>
      <c r="J10" s="70"/>
      <c r="K10" s="41"/>
      <c r="L10" s="71"/>
      <c r="M10" s="72"/>
      <c r="N10" s="72"/>
      <c r="O10" s="72"/>
      <c r="P10" s="72"/>
      <c r="Q10" s="71"/>
    </row>
    <row r="11" spans="1:17" ht="12.75">
      <c r="A11" s="45">
        <f>A7+1</f>
        <v>33</v>
      </c>
      <c r="B11" s="2" t="s">
        <v>90</v>
      </c>
      <c r="C11" s="429">
        <v>0</v>
      </c>
      <c r="D11" s="423">
        <v>0</v>
      </c>
      <c r="E11" s="423">
        <v>0</v>
      </c>
      <c r="F11" s="448">
        <f>D11+E11</f>
        <v>0</v>
      </c>
      <c r="G11" s="5"/>
      <c r="H11" s="41"/>
      <c r="I11" s="41"/>
      <c r="J11" s="41"/>
      <c r="K11" s="41"/>
      <c r="L11" s="41"/>
      <c r="M11" s="17"/>
      <c r="N11" s="17"/>
      <c r="O11" s="17"/>
      <c r="P11" s="17"/>
      <c r="Q11" s="71"/>
    </row>
    <row r="12" spans="1:17" ht="12.75">
      <c r="A12" s="45">
        <f>A11+1</f>
        <v>34</v>
      </c>
      <c r="B12" s="2" t="s">
        <v>37</v>
      </c>
      <c r="C12" s="429">
        <v>0</v>
      </c>
      <c r="D12" s="423">
        <v>0</v>
      </c>
      <c r="E12" s="423">
        <v>0</v>
      </c>
      <c r="F12" s="448">
        <f>D12+E12</f>
        <v>0</v>
      </c>
      <c r="G12" s="2"/>
      <c r="H12" s="41"/>
      <c r="I12" s="41"/>
      <c r="J12" s="41"/>
      <c r="K12" s="41"/>
      <c r="L12" s="41"/>
      <c r="M12" s="17"/>
      <c r="N12" s="17"/>
      <c r="O12" s="17"/>
      <c r="P12" s="17"/>
      <c r="Q12" s="71"/>
    </row>
    <row r="13" spans="1:17" ht="12.75">
      <c r="A13" s="45">
        <f>A12+1</f>
        <v>35</v>
      </c>
      <c r="B13" s="2" t="s">
        <v>37</v>
      </c>
      <c r="C13" s="429">
        <v>0</v>
      </c>
      <c r="D13" s="423">
        <v>0</v>
      </c>
      <c r="E13" s="423">
        <v>0</v>
      </c>
      <c r="F13" s="448">
        <f>D13+E13</f>
        <v>0</v>
      </c>
      <c r="G13" s="2"/>
      <c r="H13" s="41"/>
      <c r="I13" s="41"/>
      <c r="J13" s="41"/>
      <c r="K13" s="41"/>
      <c r="L13" s="41"/>
      <c r="M13" s="17"/>
      <c r="N13" s="17"/>
      <c r="O13" s="17"/>
      <c r="P13" s="17"/>
      <c r="Q13" s="71"/>
    </row>
    <row r="14" spans="1:17" ht="12.75">
      <c r="A14" s="45">
        <f>A13+1</f>
        <v>36</v>
      </c>
      <c r="B14" s="2" t="s">
        <v>86</v>
      </c>
      <c r="C14" s="449">
        <f>SUM(C11:C13)</f>
        <v>0</v>
      </c>
      <c r="D14" s="447">
        <f>SUM(D11:D13)</f>
        <v>0</v>
      </c>
      <c r="E14" s="450" t="s">
        <v>98</v>
      </c>
      <c r="F14" s="447">
        <f>SUM(F11:F13)</f>
        <v>0</v>
      </c>
      <c r="G14" s="2"/>
      <c r="H14" s="41"/>
      <c r="I14" s="41"/>
      <c r="J14" s="41"/>
      <c r="K14" s="41"/>
      <c r="L14" s="41"/>
      <c r="M14" s="17"/>
      <c r="N14" s="17"/>
      <c r="O14" s="17"/>
      <c r="P14" s="17"/>
      <c r="Q14" s="71"/>
    </row>
    <row r="15" spans="1:17" ht="12.75">
      <c r="A15" s="45"/>
      <c r="B15" s="2"/>
      <c r="C15" s="430"/>
      <c r="D15" s="424"/>
      <c r="E15" s="424"/>
      <c r="F15" s="424"/>
      <c r="G15" s="2"/>
      <c r="H15" s="41"/>
      <c r="I15" s="41"/>
      <c r="J15" s="41"/>
      <c r="K15" s="41"/>
      <c r="L15" s="41"/>
      <c r="M15" s="17"/>
      <c r="N15" s="17"/>
      <c r="O15" s="17"/>
      <c r="P15" s="17"/>
      <c r="Q15" s="71"/>
    </row>
    <row r="16" spans="1:17" ht="12.75">
      <c r="A16" s="45"/>
      <c r="B16" s="77" t="s">
        <v>101</v>
      </c>
      <c r="C16" s="430"/>
      <c r="D16" s="424"/>
      <c r="E16" s="424"/>
      <c r="F16" s="424"/>
      <c r="G16" s="2"/>
      <c r="H16" s="41"/>
      <c r="I16" s="41"/>
      <c r="J16" s="41"/>
      <c r="K16" s="41"/>
      <c r="L16" s="41"/>
      <c r="M16" s="17"/>
      <c r="N16" s="17"/>
      <c r="O16" s="17"/>
      <c r="P16" s="17"/>
      <c r="Q16" s="71"/>
    </row>
    <row r="17" spans="1:17" ht="12.75">
      <c r="A17" s="45">
        <f>A14+1</f>
        <v>37</v>
      </c>
      <c r="B17" s="2" t="s">
        <v>89</v>
      </c>
      <c r="C17" s="429">
        <v>0</v>
      </c>
      <c r="D17" s="423">
        <v>0</v>
      </c>
      <c r="E17" s="423"/>
      <c r="F17" s="448">
        <f>D17+E17</f>
        <v>0</v>
      </c>
      <c r="G17" s="5"/>
      <c r="H17" s="41"/>
      <c r="I17" s="41"/>
      <c r="J17" s="41"/>
      <c r="K17" s="41"/>
      <c r="L17" s="41"/>
      <c r="M17" s="73"/>
      <c r="N17" s="73"/>
      <c r="O17" s="73"/>
      <c r="P17" s="73"/>
      <c r="Q17" s="71"/>
    </row>
    <row r="18" spans="1:17" ht="12.75">
      <c r="A18" s="45">
        <f>A17+1</f>
        <v>38</v>
      </c>
      <c r="B18" s="2" t="s">
        <v>85</v>
      </c>
      <c r="C18" s="429">
        <v>0</v>
      </c>
      <c r="D18" s="423">
        <v>0</v>
      </c>
      <c r="E18" s="423"/>
      <c r="F18" s="448">
        <f>D18+E18</f>
        <v>0</v>
      </c>
      <c r="G18" s="5"/>
      <c r="H18" s="41"/>
      <c r="I18" s="41"/>
      <c r="J18" s="41"/>
      <c r="K18" s="41"/>
      <c r="L18" s="41"/>
      <c r="M18" s="73"/>
      <c r="N18" s="73"/>
      <c r="O18" s="73"/>
      <c r="P18" s="73"/>
      <c r="Q18" s="71"/>
    </row>
    <row r="19" spans="1:17" ht="12.75">
      <c r="A19" s="45">
        <f>A18+1</f>
        <v>39</v>
      </c>
      <c r="B19" s="2" t="s">
        <v>36</v>
      </c>
      <c r="C19" s="429">
        <v>0</v>
      </c>
      <c r="D19" s="423">
        <v>0</v>
      </c>
      <c r="E19" s="423"/>
      <c r="F19" s="448">
        <f>D19+E19</f>
        <v>0</v>
      </c>
      <c r="G19" s="5"/>
      <c r="H19" s="41"/>
      <c r="I19" s="41"/>
      <c r="J19" s="34"/>
      <c r="K19" s="34"/>
      <c r="L19" s="74"/>
      <c r="M19" s="73"/>
      <c r="N19" s="73"/>
      <c r="O19" s="73"/>
      <c r="P19" s="73"/>
      <c r="Q19" s="71"/>
    </row>
    <row r="20" spans="1:17" ht="12.75">
      <c r="A20" s="45">
        <f>A19+1</f>
        <v>40</v>
      </c>
      <c r="B20" s="2" t="s">
        <v>37</v>
      </c>
      <c r="C20" s="429">
        <v>0</v>
      </c>
      <c r="D20" s="423">
        <v>0</v>
      </c>
      <c r="E20" s="423"/>
      <c r="F20" s="448">
        <f>D20+E20</f>
        <v>0</v>
      </c>
      <c r="G20" s="5"/>
      <c r="H20" s="41"/>
      <c r="I20" s="41"/>
      <c r="J20" s="34"/>
      <c r="K20" s="34"/>
      <c r="L20" s="74"/>
      <c r="M20" s="73"/>
      <c r="N20" s="73"/>
      <c r="O20" s="73"/>
      <c r="P20" s="73"/>
      <c r="Q20" s="71"/>
    </row>
    <row r="21" spans="1:17" ht="12.75">
      <c r="A21" s="45">
        <f>A20+1</f>
        <v>41</v>
      </c>
      <c r="B21" s="2" t="s">
        <v>37</v>
      </c>
      <c r="C21" s="429">
        <v>0</v>
      </c>
      <c r="D21" s="423">
        <v>0</v>
      </c>
      <c r="E21" s="423"/>
      <c r="F21" s="448">
        <f>D21+E21</f>
        <v>0</v>
      </c>
      <c r="G21" s="2"/>
      <c r="H21" s="41"/>
      <c r="I21" s="41"/>
      <c r="J21" s="41"/>
      <c r="K21" s="41"/>
      <c r="L21" s="41"/>
      <c r="M21" s="73"/>
      <c r="N21" s="73"/>
      <c r="O21" s="73"/>
      <c r="P21" s="73"/>
      <c r="Q21" s="71"/>
    </row>
    <row r="22" spans="1:17" ht="12.75">
      <c r="A22" s="45">
        <f>A21+1</f>
        <v>42</v>
      </c>
      <c r="B22" s="2" t="s">
        <v>87</v>
      </c>
      <c r="C22" s="449">
        <f>SUM(C17:C21)</f>
        <v>0</v>
      </c>
      <c r="D22" s="447">
        <f>SUM(D17:D21)</f>
        <v>0</v>
      </c>
      <c r="E22" s="450" t="s">
        <v>98</v>
      </c>
      <c r="F22" s="447">
        <f>SUM(F17:F21)</f>
        <v>0</v>
      </c>
      <c r="G22" s="2"/>
      <c r="H22" s="41"/>
      <c r="I22" s="41"/>
      <c r="J22" s="41"/>
      <c r="K22" s="41"/>
      <c r="L22" s="41"/>
      <c r="M22" s="73"/>
      <c r="N22" s="73"/>
      <c r="O22" s="73"/>
      <c r="P22" s="73"/>
      <c r="Q22" s="71"/>
    </row>
    <row r="23" spans="1:17" ht="12.75">
      <c r="A23" s="45"/>
      <c r="B23" s="2"/>
      <c r="C23" s="431"/>
      <c r="D23" s="424"/>
      <c r="E23" s="424"/>
      <c r="F23" s="424"/>
      <c r="G23" s="2"/>
      <c r="H23" s="41"/>
      <c r="I23" s="41"/>
      <c r="J23" s="41"/>
      <c r="K23" s="41"/>
      <c r="L23" s="41"/>
      <c r="M23" s="73"/>
      <c r="N23" s="73"/>
      <c r="O23" s="73"/>
      <c r="P23" s="73"/>
      <c r="Q23" s="71"/>
    </row>
    <row r="24" spans="1:17" ht="12.75">
      <c r="A24" s="45">
        <f>A22+1</f>
        <v>43</v>
      </c>
      <c r="B24" s="2" t="s">
        <v>113</v>
      </c>
      <c r="C24" s="449">
        <f>SUM(C14,C22)</f>
        <v>0</v>
      </c>
      <c r="D24" s="447">
        <f>SUM(D14,D22)</f>
        <v>0</v>
      </c>
      <c r="E24" s="450" t="s">
        <v>98</v>
      </c>
      <c r="F24" s="447">
        <f>SUM(F14,F22)</f>
        <v>0</v>
      </c>
      <c r="G24" s="2"/>
      <c r="H24" s="41"/>
      <c r="I24" s="41"/>
      <c r="J24" s="41"/>
      <c r="K24" s="41"/>
      <c r="L24" s="41"/>
      <c r="M24" s="73"/>
      <c r="N24" s="73"/>
      <c r="O24" s="73"/>
      <c r="P24" s="73"/>
      <c r="Q24" s="71"/>
    </row>
    <row r="25" spans="1:7" ht="12.75">
      <c r="A25" s="44"/>
      <c r="B25" s="44"/>
      <c r="C25" s="44"/>
      <c r="D25" s="44"/>
      <c r="E25" s="44"/>
      <c r="F25" s="44"/>
      <c r="G25" s="44"/>
    </row>
    <row r="26" spans="1:10" ht="12.75">
      <c r="A26" s="570" t="s">
        <v>91</v>
      </c>
      <c r="B26" s="570"/>
      <c r="C26" s="570"/>
      <c r="D26" s="570"/>
      <c r="E26" s="570"/>
      <c r="F26" s="570"/>
      <c r="G26" s="570"/>
      <c r="H26" s="215"/>
      <c r="I26" s="215"/>
      <c r="J26" s="215"/>
    </row>
  </sheetData>
  <sheetProtection/>
  <mergeCells count="1">
    <mergeCell ref="A26:G26"/>
  </mergeCells>
  <printOption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E22" sqref="E22"/>
    </sheetView>
  </sheetViews>
  <sheetFormatPr defaultColWidth="9.140625" defaultRowHeight="12.75"/>
  <cols>
    <col min="2" max="2" width="61.00390625" style="0" customWidth="1"/>
    <col min="3" max="3" width="15.8515625" style="0" customWidth="1"/>
    <col min="4" max="4" width="14.7109375" style="0" customWidth="1"/>
    <col min="5" max="5" width="15.8515625" style="0" customWidth="1"/>
  </cols>
  <sheetData>
    <row r="1" ht="20.25">
      <c r="A1" s="51" t="s">
        <v>128</v>
      </c>
    </row>
    <row r="2" spans="1:5" ht="12.75">
      <c r="A2" s="144"/>
      <c r="B2" s="61"/>
      <c r="C2" s="61" t="s">
        <v>28</v>
      </c>
      <c r="D2" s="61" t="s">
        <v>29</v>
      </c>
      <c r="E2" s="61" t="s">
        <v>129</v>
      </c>
    </row>
    <row r="3" spans="1:2" ht="12.75">
      <c r="A3" s="1"/>
      <c r="B3" s="1" t="s">
        <v>1</v>
      </c>
    </row>
    <row r="4" spans="1:5" ht="12.75">
      <c r="A4" s="1">
        <v>44</v>
      </c>
      <c r="B4" t="s">
        <v>130</v>
      </c>
      <c r="C4" s="451">
        <f>'EXPENSE Worksheet'!C23</f>
        <v>0</v>
      </c>
      <c r="D4" s="451">
        <f>'EXPENSE Worksheet'!D23</f>
        <v>0</v>
      </c>
      <c r="E4" s="451">
        <f>'EXPENSE Worksheet'!G23</f>
        <v>0</v>
      </c>
    </row>
    <row r="5" spans="1:5" ht="12.75">
      <c r="A5" s="1">
        <f>A4+1</f>
        <v>45</v>
      </c>
      <c r="B5" t="s">
        <v>131</v>
      </c>
      <c r="C5" s="451">
        <f>'EXPENSE Worksheet'!C26</f>
        <v>0</v>
      </c>
      <c r="D5" s="451">
        <f>'EXPENSE Worksheet'!D26</f>
        <v>0</v>
      </c>
      <c r="E5" s="451">
        <f>'EXPENSE Worksheet'!G26</f>
        <v>0</v>
      </c>
    </row>
    <row r="6" spans="1:5" ht="12.75">
      <c r="A6" s="1">
        <f>A5+1</f>
        <v>46</v>
      </c>
      <c r="B6" t="s">
        <v>132</v>
      </c>
      <c r="C6" s="454">
        <f>'Summary Reserve Worksheet'!D24</f>
        <v>0</v>
      </c>
      <c r="D6" s="454">
        <f>'EXPENSE Worksheet'!D37</f>
        <v>0</v>
      </c>
      <c r="E6" s="454">
        <f>'EXPENSE Worksheet'!G37</f>
        <v>0</v>
      </c>
    </row>
    <row r="7" spans="1:5" ht="12.75">
      <c r="A7" s="1">
        <f>A6+1</f>
        <v>47</v>
      </c>
      <c r="B7" s="1" t="s">
        <v>133</v>
      </c>
      <c r="C7" s="452">
        <f>SUM(C4:C6)</f>
        <v>0</v>
      </c>
      <c r="D7" s="452">
        <f>SUM(D4:D6)</f>
        <v>0</v>
      </c>
      <c r="E7" s="452">
        <f>SUM(E4:E6)</f>
        <v>0</v>
      </c>
    </row>
    <row r="8" spans="1:5" ht="12.75">
      <c r="A8" s="1"/>
      <c r="B8" t="s">
        <v>24</v>
      </c>
      <c r="C8" s="145"/>
      <c r="D8" s="145"/>
      <c r="E8" s="145"/>
    </row>
    <row r="9" spans="1:5" ht="13.5" thickBot="1">
      <c r="A9" s="1">
        <v>48</v>
      </c>
      <c r="B9" s="1" t="s">
        <v>305</v>
      </c>
      <c r="C9" s="453">
        <f>Revenue!C14</f>
        <v>0</v>
      </c>
      <c r="D9" s="453">
        <f>Revenue!D14</f>
        <v>0</v>
      </c>
      <c r="E9" s="453">
        <f>Revenue!F14</f>
        <v>0</v>
      </c>
    </row>
    <row r="10" spans="1:5" ht="13.5" thickTop="1">
      <c r="A10" s="1"/>
      <c r="B10" s="1"/>
      <c r="C10" s="145"/>
      <c r="D10" s="145"/>
      <c r="E10" s="145"/>
    </row>
    <row r="11" spans="1:5" ht="12.75">
      <c r="A11" s="1">
        <v>49</v>
      </c>
      <c r="B11" s="1" t="s">
        <v>308</v>
      </c>
      <c r="C11" s="451">
        <f>C9-C7</f>
        <v>0</v>
      </c>
      <c r="D11" s="451">
        <f>D9-D7</f>
        <v>0</v>
      </c>
      <c r="E11" s="451">
        <f>E9-E7</f>
        <v>0</v>
      </c>
    </row>
    <row r="13" spans="1:5" ht="12.75">
      <c r="A13" s="1">
        <v>50</v>
      </c>
      <c r="B13" s="1" t="s">
        <v>135</v>
      </c>
      <c r="C13" s="455">
        <f>Revenue!C22</f>
        <v>0</v>
      </c>
      <c r="D13" s="455">
        <f>Revenue!D22</f>
        <v>0</v>
      </c>
      <c r="E13" s="455">
        <f>Revenue!F22</f>
        <v>0</v>
      </c>
    </row>
    <row r="14" spans="1:2" ht="12.75">
      <c r="A14" s="1"/>
      <c r="B14" s="1"/>
    </row>
    <row r="15" spans="1:5" ht="13.5" thickBot="1">
      <c r="A15" s="1">
        <v>51</v>
      </c>
      <c r="B15" s="1" t="s">
        <v>153</v>
      </c>
      <c r="C15" s="456">
        <f>SUM(C11,C13)</f>
        <v>0</v>
      </c>
      <c r="D15" s="456">
        <f>SUM(D11,D13)</f>
        <v>0</v>
      </c>
      <c r="E15" s="456">
        <f>SUM(E11,E13)</f>
        <v>0</v>
      </c>
    </row>
    <row r="16" ht="13.5" thickTop="1"/>
    <row r="17" ht="12.75">
      <c r="B17" s="436" t="s">
        <v>306</v>
      </c>
    </row>
    <row r="19" ht="12.75">
      <c r="B19" s="29" t="s">
        <v>307</v>
      </c>
    </row>
  </sheetData>
  <sheetProtection/>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L175"/>
  <sheetViews>
    <sheetView workbookViewId="0" topLeftCell="B1">
      <selection activeCell="F7" sqref="F7"/>
    </sheetView>
  </sheetViews>
  <sheetFormatPr defaultColWidth="9.140625" defaultRowHeight="12.75"/>
  <cols>
    <col min="4" max="4" width="43.00390625" style="0" customWidth="1"/>
    <col min="5" max="5" width="8.8515625" style="0" customWidth="1"/>
    <col min="6" max="6" width="11.00390625" style="33" customWidth="1"/>
    <col min="7" max="7" width="9.00390625" style="33" customWidth="1"/>
    <col min="8" max="8" width="11.28125" style="33" bestFit="1" customWidth="1"/>
    <col min="9" max="9" width="11.8515625" style="33" bestFit="1" customWidth="1"/>
    <col min="10" max="10" width="9.7109375" style="33" customWidth="1"/>
    <col min="11" max="11" width="10.140625" style="33" customWidth="1"/>
    <col min="12" max="12" width="11.8515625" style="0" bestFit="1" customWidth="1"/>
  </cols>
  <sheetData>
    <row r="1" ht="20.25">
      <c r="B1" s="51" t="s">
        <v>126</v>
      </c>
    </row>
    <row r="2" spans="2:11" ht="13.5" thickBot="1">
      <c r="B2" s="1"/>
      <c r="C2" s="1"/>
      <c r="D2" s="1"/>
      <c r="E2" s="1"/>
      <c r="F2" s="7"/>
      <c r="G2" s="7"/>
      <c r="H2" s="8"/>
      <c r="I2" s="7"/>
      <c r="J2" s="7"/>
      <c r="K2" s="8"/>
    </row>
    <row r="3" spans="2:12" ht="12.75">
      <c r="B3" s="9" t="s">
        <v>9</v>
      </c>
      <c r="C3" s="10"/>
      <c r="D3" s="11"/>
      <c r="E3" s="11"/>
      <c r="F3" s="12" t="s">
        <v>10</v>
      </c>
      <c r="G3" s="12"/>
      <c r="H3" s="12"/>
      <c r="I3" s="12"/>
      <c r="J3" s="12"/>
      <c r="K3" s="12"/>
      <c r="L3" s="142"/>
    </row>
    <row r="4" spans="2:12" ht="13.5" thickBot="1">
      <c r="B4" s="13" t="s">
        <v>11</v>
      </c>
      <c r="C4" s="14" t="s">
        <v>12</v>
      </c>
      <c r="D4" s="15"/>
      <c r="E4" s="15"/>
      <c r="F4" s="143"/>
      <c r="G4" s="143"/>
      <c r="H4" s="143"/>
      <c r="I4" s="143"/>
      <c r="J4" s="95"/>
      <c r="K4" s="95"/>
      <c r="L4" s="75"/>
    </row>
    <row r="5" spans="2:12" ht="12.75">
      <c r="B5" s="92" t="s">
        <v>13</v>
      </c>
      <c r="C5" s="93"/>
      <c r="D5" s="93" t="s">
        <v>14</v>
      </c>
      <c r="E5" s="11"/>
      <c r="F5" s="19" t="s">
        <v>15</v>
      </c>
      <c r="G5" s="19" t="s">
        <v>16</v>
      </c>
      <c r="H5" s="19" t="s">
        <v>17</v>
      </c>
      <c r="I5" s="19" t="s">
        <v>18</v>
      </c>
      <c r="J5" s="19" t="s">
        <v>19</v>
      </c>
      <c r="K5" s="84" t="s">
        <v>20</v>
      </c>
      <c r="L5" s="89" t="s">
        <v>99</v>
      </c>
    </row>
    <row r="6" spans="2:12" ht="13.5" thickBot="1">
      <c r="B6" s="20"/>
      <c r="C6" s="6"/>
      <c r="D6" s="6"/>
      <c r="E6" s="71"/>
      <c r="F6" s="21" t="s">
        <v>21</v>
      </c>
      <c r="G6" s="21" t="s">
        <v>22</v>
      </c>
      <c r="H6" s="21"/>
      <c r="I6" s="21"/>
      <c r="J6" s="21"/>
      <c r="K6" s="85"/>
      <c r="L6" s="97"/>
    </row>
    <row r="7" spans="2:12" ht="18">
      <c r="B7" s="22"/>
      <c r="C7" s="82" t="s">
        <v>23</v>
      </c>
      <c r="D7" s="2"/>
      <c r="E7" s="18"/>
      <c r="F7" s="123">
        <v>1</v>
      </c>
      <c r="G7" s="83" t="s">
        <v>118</v>
      </c>
      <c r="H7" s="23">
        <v>2</v>
      </c>
      <c r="I7" s="23">
        <v>3</v>
      </c>
      <c r="J7" s="23">
        <v>4</v>
      </c>
      <c r="K7" s="86">
        <v>5</v>
      </c>
      <c r="L7" s="96">
        <v>6</v>
      </c>
    </row>
    <row r="8" spans="2:12" ht="12.75">
      <c r="B8" s="22"/>
      <c r="C8" s="3" t="s">
        <v>25</v>
      </c>
      <c r="D8" s="3"/>
      <c r="E8" s="106"/>
      <c r="F8" s="124" t="s">
        <v>118</v>
      </c>
      <c r="G8" s="83" t="s">
        <v>118</v>
      </c>
      <c r="H8" s="100">
        <f>(H7/F7-1)</f>
        <v>1</v>
      </c>
      <c r="I8" s="101">
        <f>(I7/H7)-1</f>
        <v>0.5</v>
      </c>
      <c r="J8" s="101">
        <f>(J7/I7)-1</f>
        <v>0.33333333333333326</v>
      </c>
      <c r="K8" s="102">
        <f>(K7/J7)-1</f>
        <v>0.25</v>
      </c>
      <c r="L8" s="103">
        <f>(L7/K7)-1</f>
        <v>0.19999999999999996</v>
      </c>
    </row>
    <row r="9" spans="2:12" ht="12.75">
      <c r="B9" s="22"/>
      <c r="C9" s="3" t="s">
        <v>309</v>
      </c>
      <c r="D9" s="3"/>
      <c r="E9" s="3"/>
      <c r="F9" s="458">
        <v>0</v>
      </c>
      <c r="G9" s="83" t="s">
        <v>118</v>
      </c>
      <c r="H9" s="459">
        <v>0</v>
      </c>
      <c r="I9" s="459">
        <v>0</v>
      </c>
      <c r="J9" s="459">
        <v>0</v>
      </c>
      <c r="K9" s="460">
        <v>0</v>
      </c>
      <c r="L9" s="461">
        <v>0</v>
      </c>
    </row>
    <row r="10" spans="2:12" ht="18">
      <c r="B10" s="25"/>
      <c r="C10" s="82" t="s">
        <v>1</v>
      </c>
      <c r="D10" s="2"/>
      <c r="E10" s="2"/>
      <c r="F10" s="109"/>
      <c r="G10" s="26"/>
      <c r="H10" s="26"/>
      <c r="I10" s="26"/>
      <c r="J10" s="26"/>
      <c r="K10" s="87"/>
      <c r="L10" s="90"/>
    </row>
    <row r="11" spans="2:12" ht="12.75">
      <c r="B11" s="25"/>
      <c r="C11" s="3" t="s">
        <v>117</v>
      </c>
      <c r="D11" s="4"/>
      <c r="E11" s="4"/>
      <c r="F11" s="122"/>
      <c r="G11" s="24"/>
      <c r="H11" s="24"/>
      <c r="I11" s="24"/>
      <c r="J11" s="24"/>
      <c r="K11" s="88"/>
      <c r="L11" s="91"/>
    </row>
    <row r="12" spans="2:12" ht="12.75">
      <c r="B12" s="25">
        <v>1</v>
      </c>
      <c r="C12" s="2"/>
      <c r="D12" s="5" t="s">
        <v>73</v>
      </c>
      <c r="E12" s="110"/>
      <c r="F12" s="111">
        <v>0</v>
      </c>
      <c r="G12" s="379">
        <v>0</v>
      </c>
      <c r="H12" s="114">
        <f>F12*(G12+1)</f>
        <v>0</v>
      </c>
      <c r="I12" s="114">
        <f>H12*(G12+1)</f>
        <v>0</v>
      </c>
      <c r="J12" s="114">
        <f>I12*(G12+1)</f>
        <v>0</v>
      </c>
      <c r="K12" s="129">
        <f>J12*(G12+1)</f>
        <v>0</v>
      </c>
      <c r="L12" s="130">
        <f>K12*(G12+1)</f>
        <v>0</v>
      </c>
    </row>
    <row r="13" spans="2:12" ht="12.75">
      <c r="B13" s="25">
        <f aca="true" t="shared" si="0" ref="B13:B32">B12+1</f>
        <v>2</v>
      </c>
      <c r="C13" s="2"/>
      <c r="D13" s="5" t="s">
        <v>57</v>
      </c>
      <c r="E13" s="110"/>
      <c r="F13" s="111">
        <v>0</v>
      </c>
      <c r="G13" s="379">
        <v>0</v>
      </c>
      <c r="H13" s="114">
        <f>F13*(G13+1)</f>
        <v>0</v>
      </c>
      <c r="I13" s="114">
        <f>H13*(G13+1)</f>
        <v>0</v>
      </c>
      <c r="J13" s="114">
        <f>I13*(G13+1)</f>
        <v>0</v>
      </c>
      <c r="K13" s="129">
        <f>J13*(G13+1)</f>
        <v>0</v>
      </c>
      <c r="L13" s="130">
        <f>K13*(G13+1)</f>
        <v>0</v>
      </c>
    </row>
    <row r="14" spans="2:12" ht="12.75">
      <c r="B14" s="25">
        <f t="shared" si="0"/>
        <v>3</v>
      </c>
      <c r="C14" s="2"/>
      <c r="D14" s="5" t="s">
        <v>120</v>
      </c>
      <c r="E14" s="110"/>
      <c r="F14" s="111">
        <v>0</v>
      </c>
      <c r="G14" s="379">
        <v>0</v>
      </c>
      <c r="H14" s="114">
        <f>F14*(G14+1)*($H$8+1)</f>
        <v>0</v>
      </c>
      <c r="I14" s="114">
        <f>H14*(G14+1)*($I$8+1)</f>
        <v>0</v>
      </c>
      <c r="J14" s="114">
        <f>I14*(G14+1)*($J$8+1)</f>
        <v>0</v>
      </c>
      <c r="K14" s="129">
        <f>J14*(G14+1)*($K$8+1)</f>
        <v>0</v>
      </c>
      <c r="L14" s="130">
        <f>K14*(G14+1)*($L$8+1)</f>
        <v>0</v>
      </c>
    </row>
    <row r="15" spans="2:12" ht="12.75">
      <c r="B15" s="25">
        <f t="shared" si="0"/>
        <v>4</v>
      </c>
      <c r="C15" s="2"/>
      <c r="D15" s="5" t="s">
        <v>2</v>
      </c>
      <c r="E15" s="110"/>
      <c r="F15" s="111">
        <v>0</v>
      </c>
      <c r="G15" s="379">
        <v>0</v>
      </c>
      <c r="H15" s="114">
        <f>F15*(G15+1)*($H$8+1)</f>
        <v>0</v>
      </c>
      <c r="I15" s="114">
        <f>H15*(G15+1)*($I$8+1)</f>
        <v>0</v>
      </c>
      <c r="J15" s="114">
        <f>I15*(G15+1)*($J$8+1)</f>
        <v>0</v>
      </c>
      <c r="K15" s="129">
        <f>J15*(G15+1)*($K$8+1)</f>
        <v>0</v>
      </c>
      <c r="L15" s="130">
        <f>K15*(G15+1)*($L$8+1)</f>
        <v>0</v>
      </c>
    </row>
    <row r="16" spans="2:12" ht="12.75">
      <c r="B16" s="25">
        <f t="shared" si="0"/>
        <v>5</v>
      </c>
      <c r="C16" s="2"/>
      <c r="D16" s="5" t="s">
        <v>55</v>
      </c>
      <c r="E16" s="110"/>
      <c r="F16" s="111">
        <v>0</v>
      </c>
      <c r="G16" s="379">
        <v>0</v>
      </c>
      <c r="H16" s="114">
        <f>F16*(G16+1)</f>
        <v>0</v>
      </c>
      <c r="I16" s="114">
        <f>H16*(G16+1)</f>
        <v>0</v>
      </c>
      <c r="J16" s="114">
        <f>I16*(G16+1)</f>
        <v>0</v>
      </c>
      <c r="K16" s="129">
        <f>J16*(G16+1)</f>
        <v>0</v>
      </c>
      <c r="L16" s="130">
        <f>K16*(G16+1)</f>
        <v>0</v>
      </c>
    </row>
    <row r="17" spans="2:12" ht="12.75">
      <c r="B17" s="25">
        <f t="shared" si="0"/>
        <v>6</v>
      </c>
      <c r="C17" s="2"/>
      <c r="D17" s="5" t="s">
        <v>122</v>
      </c>
      <c r="E17" s="110"/>
      <c r="F17" s="111">
        <v>0</v>
      </c>
      <c r="G17" s="379">
        <v>0</v>
      </c>
      <c r="H17" s="114">
        <f>F17*(G17+1)*($H$8+1)</f>
        <v>0</v>
      </c>
      <c r="I17" s="114">
        <f>H17*(G17+1)*($I$8+1)</f>
        <v>0</v>
      </c>
      <c r="J17" s="114">
        <f>I17*(G17+1)*($J$8+1)</f>
        <v>0</v>
      </c>
      <c r="K17" s="129">
        <f>J17*(G17+1)*($K$8+1)</f>
        <v>0</v>
      </c>
      <c r="L17" s="130">
        <f>K17*(G17+1)*($L$8+1)</f>
        <v>0</v>
      </c>
    </row>
    <row r="18" spans="2:12" ht="12.75">
      <c r="B18" s="25">
        <f t="shared" si="0"/>
        <v>7</v>
      </c>
      <c r="C18" s="2"/>
      <c r="D18" s="5" t="s">
        <v>123</v>
      </c>
      <c r="E18" s="110"/>
      <c r="F18" s="111">
        <v>0</v>
      </c>
      <c r="G18" s="379">
        <v>0</v>
      </c>
      <c r="H18" s="114">
        <f>F18*(G18+1)*($H$8+1)</f>
        <v>0</v>
      </c>
      <c r="I18" s="114">
        <f>H18*(G18+1)*($I$8+1)</f>
        <v>0</v>
      </c>
      <c r="J18" s="114">
        <f>I18*(G18+1)*($J$8+1)</f>
        <v>0</v>
      </c>
      <c r="K18" s="129">
        <f>J18*(G18+1)*($K$8+1)</f>
        <v>0</v>
      </c>
      <c r="L18" s="130">
        <f>K18*(G18+1)*($L$8+1)</f>
        <v>0</v>
      </c>
    </row>
    <row r="19" spans="2:12" ht="12.75">
      <c r="B19" s="25">
        <f t="shared" si="0"/>
        <v>8</v>
      </c>
      <c r="C19" s="2"/>
      <c r="D19" s="5" t="s">
        <v>3</v>
      </c>
      <c r="E19" s="110"/>
      <c r="F19" s="111">
        <v>0</v>
      </c>
      <c r="G19" s="379">
        <v>0</v>
      </c>
      <c r="H19" s="114">
        <f>F19*(G19+1)</f>
        <v>0</v>
      </c>
      <c r="I19" s="114">
        <f>H19*(G19+1)</f>
        <v>0</v>
      </c>
      <c r="J19" s="114">
        <f>I19*(G19+1)</f>
        <v>0</v>
      </c>
      <c r="K19" s="129">
        <f>J19*(G19+1)</f>
        <v>0</v>
      </c>
      <c r="L19" s="130">
        <f>K19*(G19+1)</f>
        <v>0</v>
      </c>
    </row>
    <row r="20" spans="2:12" ht="12.75">
      <c r="B20" s="25">
        <f t="shared" si="0"/>
        <v>9</v>
      </c>
      <c r="C20" s="2"/>
      <c r="D20" s="5" t="s">
        <v>119</v>
      </c>
      <c r="E20" s="110"/>
      <c r="F20" s="111">
        <v>0</v>
      </c>
      <c r="G20" s="379">
        <v>0</v>
      </c>
      <c r="H20" s="114">
        <f>F20*(G20+1)*($H$8+1)</f>
        <v>0</v>
      </c>
      <c r="I20" s="114">
        <f>H20*(G20+1)*($I$8+1)</f>
        <v>0</v>
      </c>
      <c r="J20" s="114">
        <f>I20*(G20+1)*($J$8+1)</f>
        <v>0</v>
      </c>
      <c r="K20" s="129">
        <f>J20*(G20+1)*($K$8+1)</f>
        <v>0</v>
      </c>
      <c r="L20" s="130">
        <f>K20*(G20+1)*($L$8+1)</f>
        <v>0</v>
      </c>
    </row>
    <row r="21" spans="2:12" ht="12.75">
      <c r="B21" s="25">
        <f t="shared" si="0"/>
        <v>10</v>
      </c>
      <c r="C21" s="2"/>
      <c r="D21" s="5" t="s">
        <v>72</v>
      </c>
      <c r="E21" s="110"/>
      <c r="F21" s="111">
        <v>0</v>
      </c>
      <c r="G21" s="379">
        <v>0</v>
      </c>
      <c r="H21" s="114">
        <f aca="true" t="shared" si="1" ref="H21:H31">F21*(G21+1)</f>
        <v>0</v>
      </c>
      <c r="I21" s="114">
        <f aca="true" t="shared" si="2" ref="I21:I31">H21*(G21+1)</f>
        <v>0</v>
      </c>
      <c r="J21" s="114">
        <f aca="true" t="shared" si="3" ref="J21:J31">I21*(G21+1)</f>
        <v>0</v>
      </c>
      <c r="K21" s="129">
        <f aca="true" t="shared" si="4" ref="K21:K31">J21*(G21+1)</f>
        <v>0</v>
      </c>
      <c r="L21" s="130">
        <f aca="true" t="shared" si="5" ref="L21:L31">K21*(G21+1)</f>
        <v>0</v>
      </c>
    </row>
    <row r="22" spans="2:12" ht="12.75">
      <c r="B22" s="25">
        <f t="shared" si="0"/>
        <v>11</v>
      </c>
      <c r="C22" s="2"/>
      <c r="D22" s="5" t="s">
        <v>64</v>
      </c>
      <c r="E22" s="110"/>
      <c r="F22" s="111">
        <v>0</v>
      </c>
      <c r="G22" s="379">
        <v>0</v>
      </c>
      <c r="H22" s="114">
        <f t="shared" si="1"/>
        <v>0</v>
      </c>
      <c r="I22" s="114">
        <f t="shared" si="2"/>
        <v>0</v>
      </c>
      <c r="J22" s="114">
        <f t="shared" si="3"/>
        <v>0</v>
      </c>
      <c r="K22" s="129">
        <f t="shared" si="4"/>
        <v>0</v>
      </c>
      <c r="L22" s="130">
        <f t="shared" si="5"/>
        <v>0</v>
      </c>
    </row>
    <row r="23" spans="2:12" ht="12.75">
      <c r="B23" s="25">
        <f t="shared" si="0"/>
        <v>12</v>
      </c>
      <c r="C23" s="2"/>
      <c r="D23" s="5" t="s">
        <v>121</v>
      </c>
      <c r="E23" s="110"/>
      <c r="F23" s="111">
        <v>0</v>
      </c>
      <c r="G23" s="379">
        <v>0</v>
      </c>
      <c r="H23" s="114">
        <f t="shared" si="1"/>
        <v>0</v>
      </c>
      <c r="I23" s="114">
        <f t="shared" si="2"/>
        <v>0</v>
      </c>
      <c r="J23" s="114">
        <f t="shared" si="3"/>
        <v>0</v>
      </c>
      <c r="K23" s="129">
        <f t="shared" si="4"/>
        <v>0</v>
      </c>
      <c r="L23" s="130">
        <f t="shared" si="5"/>
        <v>0</v>
      </c>
    </row>
    <row r="24" spans="2:12" ht="12.75">
      <c r="B24" s="25">
        <f t="shared" si="0"/>
        <v>13</v>
      </c>
      <c r="C24" s="2"/>
      <c r="D24" s="5" t="s">
        <v>102</v>
      </c>
      <c r="E24" s="110"/>
      <c r="F24" s="111">
        <v>0</v>
      </c>
      <c r="G24" s="379">
        <v>0</v>
      </c>
      <c r="H24" s="114">
        <f t="shared" si="1"/>
        <v>0</v>
      </c>
      <c r="I24" s="114">
        <f t="shared" si="2"/>
        <v>0</v>
      </c>
      <c r="J24" s="114">
        <f t="shared" si="3"/>
        <v>0</v>
      </c>
      <c r="K24" s="129">
        <f t="shared" si="4"/>
        <v>0</v>
      </c>
      <c r="L24" s="130">
        <f t="shared" si="5"/>
        <v>0</v>
      </c>
    </row>
    <row r="25" spans="2:12" ht="12.75">
      <c r="B25" s="25">
        <f t="shared" si="0"/>
        <v>14</v>
      </c>
      <c r="C25" s="2"/>
      <c r="D25" s="5" t="s">
        <v>103</v>
      </c>
      <c r="E25" s="110"/>
      <c r="F25" s="111">
        <v>0</v>
      </c>
      <c r="G25" s="379">
        <v>0</v>
      </c>
      <c r="H25" s="114">
        <f t="shared" si="1"/>
        <v>0</v>
      </c>
      <c r="I25" s="114">
        <f t="shared" si="2"/>
        <v>0</v>
      </c>
      <c r="J25" s="114">
        <f t="shared" si="3"/>
        <v>0</v>
      </c>
      <c r="K25" s="129">
        <f t="shared" si="4"/>
        <v>0</v>
      </c>
      <c r="L25" s="130">
        <f t="shared" si="5"/>
        <v>0</v>
      </c>
    </row>
    <row r="26" spans="2:12" ht="12.75">
      <c r="B26" s="25">
        <f t="shared" si="0"/>
        <v>15</v>
      </c>
      <c r="C26" s="2"/>
      <c r="D26" s="5" t="s">
        <v>68</v>
      </c>
      <c r="E26" s="110"/>
      <c r="F26" s="111">
        <v>0</v>
      </c>
      <c r="G26" s="379">
        <v>0</v>
      </c>
      <c r="H26" s="114">
        <f t="shared" si="1"/>
        <v>0</v>
      </c>
      <c r="I26" s="114">
        <f t="shared" si="2"/>
        <v>0</v>
      </c>
      <c r="J26" s="114">
        <f t="shared" si="3"/>
        <v>0</v>
      </c>
      <c r="K26" s="129">
        <f t="shared" si="4"/>
        <v>0</v>
      </c>
      <c r="L26" s="130">
        <f t="shared" si="5"/>
        <v>0</v>
      </c>
    </row>
    <row r="27" spans="2:12" ht="12.75">
      <c r="B27" s="25">
        <f t="shared" si="0"/>
        <v>16</v>
      </c>
      <c r="C27" s="2"/>
      <c r="D27" s="5" t="s">
        <v>104</v>
      </c>
      <c r="E27" s="110"/>
      <c r="F27" s="111">
        <v>0</v>
      </c>
      <c r="G27" s="379">
        <v>0</v>
      </c>
      <c r="H27" s="114">
        <f t="shared" si="1"/>
        <v>0</v>
      </c>
      <c r="I27" s="114">
        <f t="shared" si="2"/>
        <v>0</v>
      </c>
      <c r="J27" s="114">
        <f t="shared" si="3"/>
        <v>0</v>
      </c>
      <c r="K27" s="129">
        <f t="shared" si="4"/>
        <v>0</v>
      </c>
      <c r="L27" s="130">
        <f t="shared" si="5"/>
        <v>0</v>
      </c>
    </row>
    <row r="28" spans="2:12" ht="12.75">
      <c r="B28" s="25">
        <f t="shared" si="0"/>
        <v>17</v>
      </c>
      <c r="C28" s="2"/>
      <c r="D28" s="5" t="s">
        <v>105</v>
      </c>
      <c r="E28" s="110"/>
      <c r="F28" s="111">
        <v>0</v>
      </c>
      <c r="G28" s="379">
        <v>0</v>
      </c>
      <c r="H28" s="114">
        <f t="shared" si="1"/>
        <v>0</v>
      </c>
      <c r="I28" s="114">
        <f t="shared" si="2"/>
        <v>0</v>
      </c>
      <c r="J28" s="114">
        <f t="shared" si="3"/>
        <v>0</v>
      </c>
      <c r="K28" s="129">
        <f t="shared" si="4"/>
        <v>0</v>
      </c>
      <c r="L28" s="130">
        <f t="shared" si="5"/>
        <v>0</v>
      </c>
    </row>
    <row r="29" spans="2:12" ht="12.75">
      <c r="B29" s="25">
        <f t="shared" si="0"/>
        <v>18</v>
      </c>
      <c r="C29" s="2"/>
      <c r="D29" s="5" t="s">
        <v>56</v>
      </c>
      <c r="E29" s="110"/>
      <c r="F29" s="111">
        <v>0</v>
      </c>
      <c r="G29" s="379">
        <v>0</v>
      </c>
      <c r="H29" s="114">
        <f t="shared" si="1"/>
        <v>0</v>
      </c>
      <c r="I29" s="114">
        <f t="shared" si="2"/>
        <v>0</v>
      </c>
      <c r="J29" s="114">
        <f t="shared" si="3"/>
        <v>0</v>
      </c>
      <c r="K29" s="129">
        <f t="shared" si="4"/>
        <v>0</v>
      </c>
      <c r="L29" s="130">
        <f t="shared" si="5"/>
        <v>0</v>
      </c>
    </row>
    <row r="30" spans="2:12" ht="12.75">
      <c r="B30" s="25">
        <f t="shared" si="0"/>
        <v>19</v>
      </c>
      <c r="C30" s="2"/>
      <c r="D30" s="5" t="s">
        <v>56</v>
      </c>
      <c r="E30" s="110"/>
      <c r="F30" s="111">
        <v>0</v>
      </c>
      <c r="G30" s="379">
        <v>0</v>
      </c>
      <c r="H30" s="114">
        <f t="shared" si="1"/>
        <v>0</v>
      </c>
      <c r="I30" s="114">
        <f t="shared" si="2"/>
        <v>0</v>
      </c>
      <c r="J30" s="114">
        <f t="shared" si="3"/>
        <v>0</v>
      </c>
      <c r="K30" s="129">
        <f t="shared" si="4"/>
        <v>0</v>
      </c>
      <c r="L30" s="130">
        <f t="shared" si="5"/>
        <v>0</v>
      </c>
    </row>
    <row r="31" spans="2:12" ht="12.75">
      <c r="B31" s="25">
        <f t="shared" si="0"/>
        <v>20</v>
      </c>
      <c r="C31" s="2"/>
      <c r="D31" s="5" t="s">
        <v>56</v>
      </c>
      <c r="E31" s="110"/>
      <c r="F31" s="111">
        <v>0</v>
      </c>
      <c r="G31" s="379">
        <v>0</v>
      </c>
      <c r="H31" s="114">
        <f t="shared" si="1"/>
        <v>0</v>
      </c>
      <c r="I31" s="114">
        <f t="shared" si="2"/>
        <v>0</v>
      </c>
      <c r="J31" s="114">
        <f t="shared" si="3"/>
        <v>0</v>
      </c>
      <c r="K31" s="129">
        <f t="shared" si="4"/>
        <v>0</v>
      </c>
      <c r="L31" s="130">
        <f t="shared" si="5"/>
        <v>0</v>
      </c>
    </row>
    <row r="32" spans="2:12" ht="12.75">
      <c r="B32" s="25">
        <f t="shared" si="0"/>
        <v>21</v>
      </c>
      <c r="C32" s="2" t="s">
        <v>250</v>
      </c>
      <c r="D32" s="2"/>
      <c r="E32" s="112"/>
      <c r="F32" s="112">
        <f>SUM(F12:F31)</f>
        <v>0</v>
      </c>
      <c r="G32" s="104">
        <f>AVERAGE(G12:G31)</f>
        <v>0</v>
      </c>
      <c r="H32" s="112">
        <f>SUM(H12:H31)</f>
        <v>0</v>
      </c>
      <c r="I32" s="112">
        <f>SUM(I12:I31)</f>
        <v>0</v>
      </c>
      <c r="J32" s="112">
        <f>SUM(J12:J31)</f>
        <v>0</v>
      </c>
      <c r="K32" s="112">
        <f>SUM(K12:K31)</f>
        <v>0</v>
      </c>
      <c r="L32" s="112">
        <f>SUM(L12:L31)</f>
        <v>0</v>
      </c>
    </row>
    <row r="33" spans="2:12" ht="12.75">
      <c r="B33" s="25" t="s">
        <v>24</v>
      </c>
      <c r="C33" s="2"/>
      <c r="D33" s="2"/>
      <c r="E33" s="112"/>
      <c r="F33" s="112"/>
      <c r="G33" s="105"/>
      <c r="H33" s="112"/>
      <c r="I33" s="112"/>
      <c r="J33" s="112"/>
      <c r="K33" s="131"/>
      <c r="L33" s="132"/>
    </row>
    <row r="34" spans="2:12" ht="12.75">
      <c r="B34" s="25"/>
      <c r="C34" s="3" t="s">
        <v>106</v>
      </c>
      <c r="D34" s="2"/>
      <c r="E34" s="112"/>
      <c r="F34" s="112"/>
      <c r="G34" s="105"/>
      <c r="H34" s="112"/>
      <c r="I34" s="112"/>
      <c r="J34" s="112"/>
      <c r="K34" s="131"/>
      <c r="L34" s="132"/>
    </row>
    <row r="35" spans="2:12" ht="12.75">
      <c r="B35" s="25">
        <v>22</v>
      </c>
      <c r="C35" s="6"/>
      <c r="D35" s="5" t="s">
        <v>107</v>
      </c>
      <c r="E35" s="110"/>
      <c r="F35" s="111">
        <v>0</v>
      </c>
      <c r="G35" s="99">
        <v>0</v>
      </c>
      <c r="H35" s="114">
        <f>F35*(G35+1)</f>
        <v>0</v>
      </c>
      <c r="I35" s="114">
        <f>H35*(G35+1)</f>
        <v>0</v>
      </c>
      <c r="J35" s="114">
        <f>I35*(G35+1)</f>
        <v>0</v>
      </c>
      <c r="K35" s="129">
        <f>J35*(G35+1)</f>
        <v>0</v>
      </c>
      <c r="L35" s="130">
        <f>K35*(G35+1)</f>
        <v>0</v>
      </c>
    </row>
    <row r="36" spans="2:12" ht="12.75">
      <c r="B36" s="25">
        <f>B35+1</f>
        <v>23</v>
      </c>
      <c r="C36" s="6"/>
      <c r="D36" s="5" t="s">
        <v>56</v>
      </c>
      <c r="E36" s="110"/>
      <c r="F36" s="111">
        <v>0</v>
      </c>
      <c r="G36" s="99">
        <v>0</v>
      </c>
      <c r="H36" s="114">
        <f>F36*(G36+1)</f>
        <v>0</v>
      </c>
      <c r="I36" s="114">
        <f>H36*(G36+1)</f>
        <v>0</v>
      </c>
      <c r="J36" s="114">
        <f>I36*(G36+1)</f>
        <v>0</v>
      </c>
      <c r="K36" s="129">
        <f>J36*(G36+1)</f>
        <v>0</v>
      </c>
      <c r="L36" s="130">
        <f>K36*(G36+1)</f>
        <v>0</v>
      </c>
    </row>
    <row r="37" spans="2:12" ht="12.75">
      <c r="B37" s="25">
        <f>B36+1</f>
        <v>24</v>
      </c>
      <c r="C37" s="2" t="s">
        <v>251</v>
      </c>
      <c r="D37" s="4"/>
      <c r="E37" s="113"/>
      <c r="F37" s="112">
        <f>SUM(F35:F36)</f>
        <v>0</v>
      </c>
      <c r="G37" s="26"/>
      <c r="H37" s="112">
        <f>SUM(H35:H36)</f>
        <v>0</v>
      </c>
      <c r="I37" s="112">
        <f>SUM(I35:I36)</f>
        <v>0</v>
      </c>
      <c r="J37" s="112">
        <f>SUM(J35:J36)</f>
        <v>0</v>
      </c>
      <c r="K37" s="131">
        <f>SUM(K35:K36)</f>
        <v>0</v>
      </c>
      <c r="L37" s="132">
        <f>SUM(L35:L36)</f>
        <v>0</v>
      </c>
    </row>
    <row r="38" spans="2:12" ht="12.75">
      <c r="B38" s="25" t="s">
        <v>24</v>
      </c>
      <c r="C38" s="2"/>
      <c r="D38" s="4"/>
      <c r="E38" s="113"/>
      <c r="F38" s="114"/>
      <c r="G38" s="24"/>
      <c r="H38" s="112"/>
      <c r="I38" s="112"/>
      <c r="J38" s="112"/>
      <c r="K38" s="131"/>
      <c r="L38" s="132"/>
    </row>
    <row r="39" spans="2:12" ht="12.75">
      <c r="B39" s="25"/>
      <c r="C39" s="3" t="s">
        <v>116</v>
      </c>
      <c r="D39" s="2"/>
      <c r="E39" s="112"/>
      <c r="F39" s="112"/>
      <c r="G39" s="26"/>
      <c r="H39" s="112"/>
      <c r="I39" s="112"/>
      <c r="J39" s="112"/>
      <c r="K39" s="131"/>
      <c r="L39" s="132"/>
    </row>
    <row r="40" spans="2:12" ht="12.75">
      <c r="B40" s="25">
        <v>25</v>
      </c>
      <c r="C40" s="6"/>
      <c r="D40" s="5" t="s">
        <v>34</v>
      </c>
      <c r="E40" s="110"/>
      <c r="F40" s="111">
        <v>0</v>
      </c>
      <c r="G40" s="28">
        <v>0</v>
      </c>
      <c r="H40" s="110">
        <f aca="true" t="shared" si="6" ref="H40:H45">F40</f>
        <v>0</v>
      </c>
      <c r="I40" s="110">
        <f aca="true" t="shared" si="7" ref="I40:I45">F40</f>
        <v>0</v>
      </c>
      <c r="J40" s="110">
        <f aca="true" t="shared" si="8" ref="J40:J45">F40</f>
        <v>0</v>
      </c>
      <c r="K40" s="136">
        <f aca="true" t="shared" si="9" ref="K40:K45">F40</f>
        <v>0</v>
      </c>
      <c r="L40" s="137">
        <f aca="true" t="shared" si="10" ref="L40:L45">F40</f>
        <v>0</v>
      </c>
    </row>
    <row r="41" spans="2:12" ht="12.75">
      <c r="B41" s="25">
        <f aca="true" t="shared" si="11" ref="B41:B46">B40+1</f>
        <v>26</v>
      </c>
      <c r="C41" s="6"/>
      <c r="D41" s="5" t="s">
        <v>108</v>
      </c>
      <c r="E41" s="110"/>
      <c r="F41" s="111">
        <v>0</v>
      </c>
      <c r="G41" s="28">
        <v>0</v>
      </c>
      <c r="H41" s="110">
        <f t="shared" si="6"/>
        <v>0</v>
      </c>
      <c r="I41" s="110">
        <f t="shared" si="7"/>
        <v>0</v>
      </c>
      <c r="J41" s="110">
        <f t="shared" si="8"/>
        <v>0</v>
      </c>
      <c r="K41" s="136">
        <f t="shared" si="9"/>
        <v>0</v>
      </c>
      <c r="L41" s="137">
        <f t="shared" si="10"/>
        <v>0</v>
      </c>
    </row>
    <row r="42" spans="2:12" ht="12.75">
      <c r="B42" s="25">
        <f t="shared" si="11"/>
        <v>27</v>
      </c>
      <c r="C42" s="6"/>
      <c r="D42" s="5" t="s">
        <v>109</v>
      </c>
      <c r="E42" s="110"/>
      <c r="F42" s="111">
        <v>0</v>
      </c>
      <c r="G42" s="28">
        <v>0</v>
      </c>
      <c r="H42" s="110">
        <f t="shared" si="6"/>
        <v>0</v>
      </c>
      <c r="I42" s="110">
        <f t="shared" si="7"/>
        <v>0</v>
      </c>
      <c r="J42" s="110">
        <f t="shared" si="8"/>
        <v>0</v>
      </c>
      <c r="K42" s="136">
        <f t="shared" si="9"/>
        <v>0</v>
      </c>
      <c r="L42" s="137">
        <f t="shared" si="10"/>
        <v>0</v>
      </c>
    </row>
    <row r="43" spans="2:12" ht="12.75">
      <c r="B43" s="25">
        <f t="shared" si="11"/>
        <v>28</v>
      </c>
      <c r="C43" s="6"/>
      <c r="D43" s="5" t="s">
        <v>110</v>
      </c>
      <c r="E43" s="110"/>
      <c r="F43" s="111">
        <v>0</v>
      </c>
      <c r="G43" s="28">
        <v>0</v>
      </c>
      <c r="H43" s="110">
        <f t="shared" si="6"/>
        <v>0</v>
      </c>
      <c r="I43" s="110">
        <f t="shared" si="7"/>
        <v>0</v>
      </c>
      <c r="J43" s="110">
        <f t="shared" si="8"/>
        <v>0</v>
      </c>
      <c r="K43" s="136">
        <f t="shared" si="9"/>
        <v>0</v>
      </c>
      <c r="L43" s="137">
        <f t="shared" si="10"/>
        <v>0</v>
      </c>
    </row>
    <row r="44" spans="2:12" ht="12.75">
      <c r="B44" s="25">
        <f t="shared" si="11"/>
        <v>29</v>
      </c>
      <c r="C44" s="6"/>
      <c r="D44" s="5" t="s">
        <v>35</v>
      </c>
      <c r="E44" s="110"/>
      <c r="F44" s="111">
        <v>0</v>
      </c>
      <c r="G44" s="28">
        <v>0</v>
      </c>
      <c r="H44" s="110">
        <f t="shared" si="6"/>
        <v>0</v>
      </c>
      <c r="I44" s="110">
        <f t="shared" si="7"/>
        <v>0</v>
      </c>
      <c r="J44" s="110">
        <f t="shared" si="8"/>
        <v>0</v>
      </c>
      <c r="K44" s="136">
        <f t="shared" si="9"/>
        <v>0</v>
      </c>
      <c r="L44" s="137">
        <f t="shared" si="10"/>
        <v>0</v>
      </c>
    </row>
    <row r="45" spans="2:12" ht="12.75">
      <c r="B45" s="25">
        <f t="shared" si="11"/>
        <v>30</v>
      </c>
      <c r="C45" s="6"/>
      <c r="D45" s="5" t="s">
        <v>111</v>
      </c>
      <c r="E45" s="110"/>
      <c r="F45" s="111" t="s">
        <v>24</v>
      </c>
      <c r="G45" s="28">
        <v>0</v>
      </c>
      <c r="H45" s="110" t="str">
        <f t="shared" si="6"/>
        <v> </v>
      </c>
      <c r="I45" s="110" t="str">
        <f t="shared" si="7"/>
        <v> </v>
      </c>
      <c r="J45" s="110" t="str">
        <f t="shared" si="8"/>
        <v> </v>
      </c>
      <c r="K45" s="136" t="str">
        <f t="shared" si="9"/>
        <v> </v>
      </c>
      <c r="L45" s="137" t="str">
        <f t="shared" si="10"/>
        <v> </v>
      </c>
    </row>
    <row r="46" spans="2:12" ht="12.75">
      <c r="B46" s="25">
        <f t="shared" si="11"/>
        <v>31</v>
      </c>
      <c r="C46" s="2" t="s">
        <v>252</v>
      </c>
      <c r="D46" s="4"/>
      <c r="E46" s="113"/>
      <c r="F46" s="112">
        <f>SUM(F40:F45)</f>
        <v>0</v>
      </c>
      <c r="G46" s="26"/>
      <c r="H46" s="112">
        <f>SUM(H40:H45)</f>
        <v>0</v>
      </c>
      <c r="I46" s="112">
        <f>SUM(I40:I45)</f>
        <v>0</v>
      </c>
      <c r="J46" s="112">
        <f>SUM(J40:J45)</f>
        <v>0</v>
      </c>
      <c r="K46" s="131">
        <f>SUM(K40:K45)</f>
        <v>0</v>
      </c>
      <c r="L46" s="132">
        <f>SUM(L40:L45)</f>
        <v>0</v>
      </c>
    </row>
    <row r="47" spans="2:12" ht="12.75">
      <c r="B47" s="25" t="s">
        <v>24</v>
      </c>
      <c r="C47" s="2"/>
      <c r="D47" s="4"/>
      <c r="E47" s="113"/>
      <c r="F47" s="114"/>
      <c r="G47" s="24"/>
      <c r="H47" s="112"/>
      <c r="I47" s="112"/>
      <c r="J47" s="112"/>
      <c r="K47" s="131"/>
      <c r="L47" s="132"/>
    </row>
    <row r="48" spans="2:12" ht="12.75">
      <c r="B48" s="25">
        <f>B46+1</f>
        <v>32</v>
      </c>
      <c r="C48" s="2" t="s">
        <v>253</v>
      </c>
      <c r="D48" s="2"/>
      <c r="E48" s="112"/>
      <c r="F48" s="112">
        <f>SUM(F32,F37,F46)</f>
        <v>0</v>
      </c>
      <c r="G48" s="26"/>
      <c r="H48" s="112">
        <f>SUM(H32,H37,H46)</f>
        <v>0</v>
      </c>
      <c r="I48" s="112">
        <f>SUM(I32,I37,I46)</f>
        <v>0</v>
      </c>
      <c r="J48" s="112">
        <f>SUM(J32,J37,J46)</f>
        <v>0</v>
      </c>
      <c r="K48" s="112">
        <f>SUM(K32,K37,K46)</f>
        <v>0</v>
      </c>
      <c r="L48" s="112">
        <f>SUM(L32,L37,L46)</f>
        <v>0</v>
      </c>
    </row>
    <row r="49" spans="2:12" ht="12" customHeight="1">
      <c r="B49" s="25"/>
      <c r="C49" s="2"/>
      <c r="D49" s="2"/>
      <c r="E49" s="112"/>
      <c r="F49" s="112"/>
      <c r="G49" s="26"/>
      <c r="H49" s="112"/>
      <c r="I49" s="112"/>
      <c r="J49" s="112"/>
      <c r="K49" s="131"/>
      <c r="L49" s="132"/>
    </row>
    <row r="50" spans="2:12" ht="18">
      <c r="B50" s="78"/>
      <c r="C50" s="81" t="s">
        <v>8</v>
      </c>
      <c r="D50" s="79"/>
      <c r="E50" s="115"/>
      <c r="F50" s="116"/>
      <c r="G50" s="80"/>
      <c r="H50" s="116"/>
      <c r="I50" s="116"/>
      <c r="J50" s="116"/>
      <c r="K50" s="135"/>
      <c r="L50" s="132"/>
    </row>
    <row r="51" spans="2:12" ht="12.75">
      <c r="B51" s="78">
        <v>33</v>
      </c>
      <c r="C51" s="3" t="s">
        <v>26</v>
      </c>
      <c r="D51" s="3"/>
      <c r="E51" s="117"/>
      <c r="F51" s="118">
        <v>0</v>
      </c>
      <c r="G51" s="24">
        <v>0</v>
      </c>
      <c r="H51" s="114">
        <f>IF(F75&gt;0,F75,0)</f>
        <v>0</v>
      </c>
      <c r="I51" s="114">
        <f>IF(H75&gt;0,H75,0)</f>
        <v>0</v>
      </c>
      <c r="J51" s="114">
        <f>IF(I75&gt;0,I75,0)</f>
        <v>0</v>
      </c>
      <c r="K51" s="114">
        <f>IF(J75&gt;0,J75,0)</f>
        <v>0</v>
      </c>
      <c r="L51" s="114">
        <f>IF(K75&gt;0,K75,0)</f>
        <v>0</v>
      </c>
    </row>
    <row r="52" spans="2:12" ht="12.75">
      <c r="B52" s="22"/>
      <c r="C52" s="3"/>
      <c r="D52" s="3"/>
      <c r="E52" s="117"/>
      <c r="F52" s="114"/>
      <c r="G52" s="24"/>
      <c r="H52" s="114"/>
      <c r="I52" s="114"/>
      <c r="J52" s="114"/>
      <c r="K52" s="129"/>
      <c r="L52" s="130"/>
    </row>
    <row r="53" spans="2:12" ht="12.75">
      <c r="B53" s="25"/>
      <c r="C53" s="2" t="s">
        <v>4</v>
      </c>
      <c r="D53" s="3"/>
      <c r="E53" s="117"/>
      <c r="F53" s="114"/>
      <c r="G53" s="24"/>
      <c r="H53" s="114"/>
      <c r="I53" s="114"/>
      <c r="J53" s="114"/>
      <c r="K53" s="129"/>
      <c r="L53" s="130"/>
    </row>
    <row r="54" spans="2:12" ht="12.75">
      <c r="B54" s="94"/>
      <c r="C54" s="34"/>
      <c r="D54" s="77" t="s">
        <v>84</v>
      </c>
      <c r="E54" s="119"/>
      <c r="F54" s="112"/>
      <c r="G54" s="26"/>
      <c r="H54" s="112"/>
      <c r="I54" s="112"/>
      <c r="J54" s="112"/>
      <c r="K54" s="131"/>
      <c r="L54" s="132"/>
    </row>
    <row r="55" spans="2:12" ht="12.75">
      <c r="B55" s="94">
        <v>34</v>
      </c>
      <c r="C55" s="2"/>
      <c r="D55" s="2" t="s">
        <v>5</v>
      </c>
      <c r="E55" s="112"/>
      <c r="F55" s="457">
        <f>F7*F9*12</f>
        <v>0</v>
      </c>
      <c r="G55" s="27">
        <v>0</v>
      </c>
      <c r="H55" s="457">
        <f>H7*H9*12</f>
        <v>0</v>
      </c>
      <c r="I55" s="457">
        <f>I7*I9*12</f>
        <v>0</v>
      </c>
      <c r="J55" s="457">
        <f>J7*J9*12</f>
        <v>0</v>
      </c>
      <c r="K55" s="457">
        <f>K7*K9*12</f>
        <v>0</v>
      </c>
      <c r="L55" s="457">
        <f>L7*L9*12</f>
        <v>0</v>
      </c>
    </row>
    <row r="56" spans="2:12" ht="12.75">
      <c r="B56" s="94">
        <f>B55+1</f>
        <v>35</v>
      </c>
      <c r="C56" s="2"/>
      <c r="D56" s="2" t="s">
        <v>100</v>
      </c>
      <c r="E56" s="112"/>
      <c r="F56" s="120"/>
      <c r="G56" s="27">
        <v>0</v>
      </c>
      <c r="H56" s="120"/>
      <c r="I56" s="120"/>
      <c r="J56" s="120"/>
      <c r="K56" s="133"/>
      <c r="L56" s="134"/>
    </row>
    <row r="57" spans="2:12" ht="12.75">
      <c r="B57" s="94">
        <f>B56+1</f>
        <v>36</v>
      </c>
      <c r="C57" s="2"/>
      <c r="D57" s="2" t="s">
        <v>100</v>
      </c>
      <c r="E57" s="112"/>
      <c r="F57" s="120"/>
      <c r="G57" s="27">
        <v>0</v>
      </c>
      <c r="H57" s="120"/>
      <c r="I57" s="120"/>
      <c r="J57" s="120"/>
      <c r="K57" s="133"/>
      <c r="L57" s="134"/>
    </row>
    <row r="58" spans="2:12" ht="12.75">
      <c r="B58" s="94">
        <f>B57+1</f>
        <v>37</v>
      </c>
      <c r="C58" s="2"/>
      <c r="D58" s="2" t="s">
        <v>86</v>
      </c>
      <c r="E58" s="112"/>
      <c r="F58" s="112">
        <f>SUM(F55:F57)</f>
        <v>0</v>
      </c>
      <c r="G58" s="26">
        <v>0</v>
      </c>
      <c r="H58" s="112">
        <f>SUM(H55:H57)</f>
        <v>0</v>
      </c>
      <c r="I58" s="112">
        <f>SUM(I55:I57)</f>
        <v>0</v>
      </c>
      <c r="J58" s="112">
        <f>SUM(J55:J57)</f>
        <v>0</v>
      </c>
      <c r="K58" s="112">
        <f>SUM(K55:K57)</f>
        <v>0</v>
      </c>
      <c r="L58" s="112">
        <f>SUM(L55:L57)</f>
        <v>0</v>
      </c>
    </row>
    <row r="59" spans="2:12" ht="12.75">
      <c r="B59" s="25"/>
      <c r="C59" s="2"/>
      <c r="D59" s="77"/>
      <c r="E59" s="119"/>
      <c r="F59" s="110"/>
      <c r="G59" s="27"/>
      <c r="H59" s="110"/>
      <c r="I59" s="110"/>
      <c r="J59" s="110"/>
      <c r="K59" s="136"/>
      <c r="L59" s="137"/>
    </row>
    <row r="60" spans="2:12" ht="12.75">
      <c r="B60" s="25"/>
      <c r="C60" s="2"/>
      <c r="D60" s="77" t="s">
        <v>101</v>
      </c>
      <c r="E60" s="119"/>
      <c r="F60" s="110"/>
      <c r="G60" s="27"/>
      <c r="H60" s="110"/>
      <c r="I60" s="110"/>
      <c r="J60" s="110"/>
      <c r="K60" s="136"/>
      <c r="L60" s="137"/>
    </row>
    <row r="61" spans="2:12" ht="12.75">
      <c r="B61" s="25">
        <v>38</v>
      </c>
      <c r="C61" s="2"/>
      <c r="D61" s="2" t="s">
        <v>6</v>
      </c>
      <c r="E61" s="112"/>
      <c r="F61" s="120">
        <v>0</v>
      </c>
      <c r="G61" s="107">
        <v>0</v>
      </c>
      <c r="H61" s="114">
        <f>F61*(G61+1)</f>
        <v>0</v>
      </c>
      <c r="I61" s="114">
        <f>H61*(G61+1)</f>
        <v>0</v>
      </c>
      <c r="J61" s="114">
        <f>I61*(G61+1)</f>
        <v>0</v>
      </c>
      <c r="K61" s="129">
        <f>J61*(G61+1)</f>
        <v>0</v>
      </c>
      <c r="L61" s="130">
        <f>K61*(G61+1)</f>
        <v>0</v>
      </c>
    </row>
    <row r="62" spans="2:12" ht="12.75">
      <c r="B62" s="25">
        <f aca="true" t="shared" si="12" ref="B62:B67">B61+1</f>
        <v>39</v>
      </c>
      <c r="C62" s="2"/>
      <c r="D62" s="2" t="s">
        <v>7</v>
      </c>
      <c r="E62" s="118">
        <v>0</v>
      </c>
      <c r="F62" s="120">
        <v>0</v>
      </c>
      <c r="G62" s="108"/>
      <c r="H62" s="110">
        <f>$E$62*(H7-F7)</f>
        <v>0</v>
      </c>
      <c r="I62" s="110">
        <f>$E$62*(I7-H7)</f>
        <v>0</v>
      </c>
      <c r="J62" s="110">
        <f>$E$62*(J7-I7)</f>
        <v>0</v>
      </c>
      <c r="K62" s="110">
        <f>$E$62*(K7-J7)</f>
        <v>0</v>
      </c>
      <c r="L62" s="110">
        <f>$E$62*(L7-K7)</f>
        <v>0</v>
      </c>
    </row>
    <row r="63" spans="2:12" ht="12.75">
      <c r="B63" s="25">
        <f t="shared" si="12"/>
        <v>40</v>
      </c>
      <c r="C63" s="2"/>
      <c r="D63" s="2" t="s">
        <v>36</v>
      </c>
      <c r="E63" s="112"/>
      <c r="F63" s="120">
        <v>0</v>
      </c>
      <c r="G63" s="107">
        <v>0</v>
      </c>
      <c r="H63" s="114">
        <f>F63*(G63+1)</f>
        <v>0</v>
      </c>
      <c r="I63" s="114">
        <f>H63*(G63+1)</f>
        <v>0</v>
      </c>
      <c r="J63" s="114">
        <f>I63*(G63+1)</f>
        <v>0</v>
      </c>
      <c r="K63" s="129">
        <f>J63*(G63+1)</f>
        <v>0</v>
      </c>
      <c r="L63" s="130">
        <f>K63*(G63+1)</f>
        <v>0</v>
      </c>
    </row>
    <row r="64" spans="2:12" ht="12.75">
      <c r="B64" s="25">
        <f t="shared" si="12"/>
        <v>41</v>
      </c>
      <c r="C64" s="2"/>
      <c r="D64" s="2" t="s">
        <v>134</v>
      </c>
      <c r="E64" s="112"/>
      <c r="F64" s="120">
        <v>0</v>
      </c>
      <c r="G64" s="27">
        <v>0</v>
      </c>
      <c r="H64" s="120"/>
      <c r="I64" s="120"/>
      <c r="J64" s="120"/>
      <c r="K64" s="133"/>
      <c r="L64" s="134"/>
    </row>
    <row r="65" spans="2:12" ht="12.75">
      <c r="B65" s="25">
        <f t="shared" si="12"/>
        <v>42</v>
      </c>
      <c r="C65" s="2"/>
      <c r="D65" s="2" t="s">
        <v>37</v>
      </c>
      <c r="E65" s="112"/>
      <c r="F65" s="120">
        <v>0</v>
      </c>
      <c r="G65" s="27">
        <v>0</v>
      </c>
      <c r="H65" s="120"/>
      <c r="I65" s="120"/>
      <c r="J65" s="120"/>
      <c r="K65" s="133"/>
      <c r="L65" s="134"/>
    </row>
    <row r="66" spans="2:12" ht="12.75">
      <c r="B66" s="25">
        <f t="shared" si="12"/>
        <v>43</v>
      </c>
      <c r="C66" s="2"/>
      <c r="D66" s="2" t="s">
        <v>37</v>
      </c>
      <c r="E66" s="112"/>
      <c r="F66" s="120">
        <v>0</v>
      </c>
      <c r="G66" s="27">
        <v>0</v>
      </c>
      <c r="H66" s="120"/>
      <c r="I66" s="120"/>
      <c r="J66" s="120"/>
      <c r="K66" s="133"/>
      <c r="L66" s="134"/>
    </row>
    <row r="67" spans="2:12" ht="12.75">
      <c r="B67" s="25">
        <f t="shared" si="12"/>
        <v>44</v>
      </c>
      <c r="C67" s="2"/>
      <c r="D67" s="2" t="s">
        <v>112</v>
      </c>
      <c r="E67" s="112"/>
      <c r="F67" s="112">
        <f>SUM(F61:F66)</f>
        <v>0</v>
      </c>
      <c r="G67" s="26">
        <v>0</v>
      </c>
      <c r="H67" s="112">
        <f>SUM(H61:H66)</f>
        <v>0</v>
      </c>
      <c r="I67" s="112">
        <f>SUM(I61:I66)</f>
        <v>0</v>
      </c>
      <c r="J67" s="112">
        <f>SUM(J61:J66)</f>
        <v>0</v>
      </c>
      <c r="K67" s="112">
        <f>SUM(K61:K66)</f>
        <v>0</v>
      </c>
      <c r="L67" s="112">
        <f>SUM(L61:L66)</f>
        <v>0</v>
      </c>
    </row>
    <row r="68" spans="2:12" ht="12.75">
      <c r="B68" s="25"/>
      <c r="C68" s="2"/>
      <c r="D68" s="2"/>
      <c r="E68" s="112"/>
      <c r="F68" s="110"/>
      <c r="G68" s="27"/>
      <c r="H68" s="110"/>
      <c r="I68" s="110"/>
      <c r="J68" s="110"/>
      <c r="K68" s="136"/>
      <c r="L68" s="137"/>
    </row>
    <row r="69" spans="2:12" ht="12.75">
      <c r="B69" s="25">
        <f>B67+1</f>
        <v>45</v>
      </c>
      <c r="C69" s="2" t="s">
        <v>125</v>
      </c>
      <c r="D69" s="2"/>
      <c r="E69" s="112"/>
      <c r="F69" s="112">
        <f>SUM(F58,F67)</f>
        <v>0</v>
      </c>
      <c r="G69" s="26">
        <v>0</v>
      </c>
      <c r="H69" s="112">
        <f>SUM(H58,H67)</f>
        <v>0</v>
      </c>
      <c r="I69" s="112">
        <f>SUM(I58,I67)</f>
        <v>0</v>
      </c>
      <c r="J69" s="112">
        <f>SUM(J58,J67)</f>
        <v>0</v>
      </c>
      <c r="K69" s="112">
        <f>SUM(K58,K67)</f>
        <v>0</v>
      </c>
      <c r="L69" s="112">
        <f>SUM(L58,L67)</f>
        <v>0</v>
      </c>
    </row>
    <row r="70" spans="2:12" ht="12.75">
      <c r="B70" s="25"/>
      <c r="C70" s="2"/>
      <c r="D70" s="2"/>
      <c r="E70" s="112"/>
      <c r="F70" s="112"/>
      <c r="G70" s="26"/>
      <c r="H70" s="112"/>
      <c r="I70" s="112"/>
      <c r="J70" s="112"/>
      <c r="K70" s="112"/>
      <c r="L70" s="131"/>
    </row>
    <row r="71" spans="2:12" ht="12.75">
      <c r="B71" s="25">
        <v>46</v>
      </c>
      <c r="C71" s="2" t="s">
        <v>124</v>
      </c>
      <c r="D71" s="2"/>
      <c r="E71" s="112"/>
      <c r="F71" s="112">
        <f>SUM(F51,F69)</f>
        <v>0</v>
      </c>
      <c r="G71" s="26">
        <v>0</v>
      </c>
      <c r="H71" s="112">
        <f>SUM(H51,H69)</f>
        <v>0</v>
      </c>
      <c r="I71" s="112">
        <f>SUM(I51,I69)</f>
        <v>0</v>
      </c>
      <c r="J71" s="112">
        <f>SUM(J51,J69)</f>
        <v>0</v>
      </c>
      <c r="K71" s="112">
        <f>SUM(K51,K69)</f>
        <v>0</v>
      </c>
      <c r="L71" s="112">
        <f>SUM(L51,L69)</f>
        <v>0</v>
      </c>
    </row>
    <row r="72" spans="2:12" ht="12.75">
      <c r="B72" s="25"/>
      <c r="C72" s="2"/>
      <c r="D72" s="2"/>
      <c r="E72" s="112"/>
      <c r="F72" s="112"/>
      <c r="G72" s="26"/>
      <c r="H72" s="112"/>
      <c r="I72" s="112"/>
      <c r="J72" s="112"/>
      <c r="K72" s="112"/>
      <c r="L72" s="138"/>
    </row>
    <row r="73" spans="2:12" ht="18">
      <c r="B73" s="25"/>
      <c r="C73" s="82" t="s">
        <v>114</v>
      </c>
      <c r="D73" s="2"/>
      <c r="E73" s="112"/>
      <c r="F73" s="112"/>
      <c r="G73" s="26"/>
      <c r="H73" s="112"/>
      <c r="I73" s="112"/>
      <c r="J73" s="112"/>
      <c r="K73" s="112"/>
      <c r="L73" s="138"/>
    </row>
    <row r="74" spans="2:12" ht="12.75">
      <c r="B74" s="25">
        <v>47</v>
      </c>
      <c r="C74" s="2" t="s">
        <v>154</v>
      </c>
      <c r="D74" s="2"/>
      <c r="E74" s="112"/>
      <c r="F74" s="139">
        <f>F58+F51-F48</f>
        <v>0</v>
      </c>
      <c r="G74" s="139">
        <v>0</v>
      </c>
      <c r="H74" s="139">
        <f>H58+H51-H48</f>
        <v>0</v>
      </c>
      <c r="I74" s="139">
        <f>I58+I51-I48</f>
        <v>0</v>
      </c>
      <c r="J74" s="139">
        <f>J58+J51-J48</f>
        <v>0</v>
      </c>
      <c r="K74" s="139">
        <f>K58+K51-K48</f>
        <v>0</v>
      </c>
      <c r="L74" s="139">
        <f>L58+L51-L48</f>
        <v>0</v>
      </c>
    </row>
    <row r="75" spans="2:12" ht="12.75">
      <c r="B75" s="25">
        <v>48</v>
      </c>
      <c r="C75" s="2" t="s">
        <v>243</v>
      </c>
      <c r="D75" s="2"/>
      <c r="E75" s="112"/>
      <c r="F75" s="139">
        <f>F71-F48</f>
        <v>0</v>
      </c>
      <c r="G75" s="139">
        <v>0</v>
      </c>
      <c r="H75" s="139">
        <f>H71-H48</f>
        <v>0</v>
      </c>
      <c r="I75" s="139">
        <f>I71-I48</f>
        <v>0</v>
      </c>
      <c r="J75" s="139">
        <f>J71-J48</f>
        <v>0</v>
      </c>
      <c r="K75" s="139">
        <f>K71-K48</f>
        <v>0</v>
      </c>
      <c r="L75" s="139">
        <f>L71-L48</f>
        <v>0</v>
      </c>
    </row>
    <row r="76" spans="2:12" ht="13.5" thickBot="1">
      <c r="B76" s="30">
        <f>B75+1</f>
        <v>49</v>
      </c>
      <c r="C76" s="98" t="s">
        <v>115</v>
      </c>
      <c r="D76" s="98"/>
      <c r="E76" s="121"/>
      <c r="F76" s="140">
        <f>F75</f>
        <v>0</v>
      </c>
      <c r="G76" s="140">
        <v>0</v>
      </c>
      <c r="H76" s="140">
        <f>F76+H75</f>
        <v>0</v>
      </c>
      <c r="I76" s="140">
        <f>H76+I75</f>
        <v>0</v>
      </c>
      <c r="J76" s="140">
        <f>I76+J75</f>
        <v>0</v>
      </c>
      <c r="K76" s="140">
        <f>J76+K75</f>
        <v>0</v>
      </c>
      <c r="L76" s="141">
        <f>K76+L75</f>
        <v>0</v>
      </c>
    </row>
    <row r="77" spans="2:12" ht="12.75">
      <c r="B77" s="41"/>
      <c r="C77" s="41"/>
      <c r="D77" s="41"/>
      <c r="E77" s="41"/>
      <c r="F77" s="125"/>
      <c r="G77" s="17"/>
      <c r="H77" s="17"/>
      <c r="I77" s="17"/>
      <c r="J77" s="17"/>
      <c r="K77" s="17"/>
      <c r="L77" s="17"/>
    </row>
    <row r="78" spans="3:12" ht="15">
      <c r="C78" s="31" t="s">
        <v>27</v>
      </c>
      <c r="D78" s="31"/>
      <c r="E78" s="31"/>
      <c r="F78" s="126"/>
      <c r="G78" s="32"/>
      <c r="L78" s="16"/>
    </row>
    <row r="79" ht="12.75">
      <c r="F79" s="127"/>
    </row>
    <row r="80" ht="12.75">
      <c r="F80" s="127"/>
    </row>
    <row r="81" spans="1:12" ht="12.75">
      <c r="A81" s="34"/>
      <c r="B81" s="34"/>
      <c r="C81" s="34"/>
      <c r="D81" s="34"/>
      <c r="E81" s="34"/>
      <c r="F81" s="128"/>
      <c r="G81" s="34"/>
      <c r="H81" s="34"/>
      <c r="I81" s="34"/>
      <c r="J81" s="34"/>
      <c r="K81" s="34"/>
      <c r="L81" s="34"/>
    </row>
    <row r="82" ht="12.75">
      <c r="F82" s="127"/>
    </row>
    <row r="83" ht="12.75">
      <c r="F83" s="127"/>
    </row>
    <row r="84" ht="12.75">
      <c r="F84" s="127"/>
    </row>
    <row r="85" ht="12.75">
      <c r="F85" s="127"/>
    </row>
    <row r="86" ht="12.75">
      <c r="F86" s="127"/>
    </row>
    <row r="87" ht="12.75">
      <c r="F87" s="127"/>
    </row>
    <row r="88" ht="12.75">
      <c r="F88" s="127"/>
    </row>
    <row r="89" ht="12.75">
      <c r="F89" s="127"/>
    </row>
    <row r="90" ht="12.75">
      <c r="F90" s="127"/>
    </row>
    <row r="91" ht="12.75">
      <c r="F91" s="127"/>
    </row>
    <row r="92" ht="12.75">
      <c r="F92" s="127"/>
    </row>
    <row r="93" ht="12.75">
      <c r="F93" s="127"/>
    </row>
    <row r="94" ht="12.75">
      <c r="F94" s="127"/>
    </row>
    <row r="95" ht="12.75">
      <c r="F95" s="127"/>
    </row>
    <row r="96" ht="12.75">
      <c r="F96" s="127"/>
    </row>
    <row r="97" ht="12.75">
      <c r="F97" s="127"/>
    </row>
    <row r="98" ht="12.75">
      <c r="F98" s="127"/>
    </row>
    <row r="99" ht="12.75">
      <c r="F99" s="127"/>
    </row>
    <row r="100" ht="12.75">
      <c r="F100" s="127"/>
    </row>
    <row r="101" ht="12.75">
      <c r="F101" s="127"/>
    </row>
    <row r="102" ht="12.75">
      <c r="F102" s="127"/>
    </row>
    <row r="103" ht="12.75">
      <c r="F103" s="127"/>
    </row>
    <row r="104" ht="12.75">
      <c r="F104" s="127"/>
    </row>
    <row r="105" ht="12.75">
      <c r="F105" s="127"/>
    </row>
    <row r="106" ht="12.75">
      <c r="F106" s="127"/>
    </row>
    <row r="107" ht="12.75">
      <c r="F107" s="127"/>
    </row>
    <row r="108" ht="12.75">
      <c r="F108" s="127"/>
    </row>
    <row r="109" ht="12.75">
      <c r="F109" s="127"/>
    </row>
    <row r="110" ht="12.75">
      <c r="F110" s="127"/>
    </row>
    <row r="111" ht="12.75">
      <c r="F111" s="127"/>
    </row>
    <row r="112" ht="12.75">
      <c r="F112" s="127"/>
    </row>
    <row r="113" ht="12.75">
      <c r="F113" s="127"/>
    </row>
    <row r="114" ht="12.75">
      <c r="F114" s="127"/>
    </row>
    <row r="115" ht="12.75">
      <c r="F115" s="127"/>
    </row>
    <row r="116" ht="12.75">
      <c r="F116" s="127"/>
    </row>
    <row r="117" ht="12.75">
      <c r="F117" s="127"/>
    </row>
    <row r="118" spans="6:12" ht="12.75">
      <c r="F118" s="127"/>
      <c r="L118" s="35"/>
    </row>
    <row r="119" ht="12.75">
      <c r="F119" s="127"/>
    </row>
    <row r="120" ht="12.75">
      <c r="F120" s="127"/>
    </row>
    <row r="121" ht="12.75">
      <c r="F121" s="127"/>
    </row>
    <row r="122" ht="12.75">
      <c r="F122" s="127"/>
    </row>
    <row r="123" ht="12.75">
      <c r="F123" s="127"/>
    </row>
    <row r="124" spans="6:12" ht="12.75">
      <c r="F124" s="127"/>
      <c r="L124" s="35"/>
    </row>
    <row r="125" ht="12.75">
      <c r="F125" s="127"/>
    </row>
    <row r="126" ht="12.75">
      <c r="F126" s="127"/>
    </row>
    <row r="127" ht="12.75">
      <c r="F127" s="127"/>
    </row>
    <row r="128" ht="12.75">
      <c r="F128" s="127"/>
    </row>
    <row r="129" ht="12.75">
      <c r="F129" s="127"/>
    </row>
    <row r="130" ht="12.75">
      <c r="F130" s="127"/>
    </row>
    <row r="131" ht="12.75">
      <c r="F131" s="127"/>
    </row>
    <row r="132" ht="12.75">
      <c r="F132" s="127"/>
    </row>
    <row r="133" ht="12.75">
      <c r="F133" s="127"/>
    </row>
    <row r="134" ht="12.75">
      <c r="F134" s="127"/>
    </row>
    <row r="135" ht="12.75">
      <c r="F135" s="127"/>
    </row>
    <row r="136" ht="12.75">
      <c r="F136" s="127"/>
    </row>
    <row r="137" ht="12.75">
      <c r="F137" s="127"/>
    </row>
    <row r="138" ht="12.75">
      <c r="F138" s="127"/>
    </row>
    <row r="139" ht="12.75">
      <c r="F139" s="127"/>
    </row>
    <row r="140" ht="12.75">
      <c r="F140" s="127"/>
    </row>
    <row r="141" ht="12.75">
      <c r="F141" s="127"/>
    </row>
    <row r="142" ht="12.75">
      <c r="F142" s="127"/>
    </row>
    <row r="143" ht="12.75">
      <c r="F143" s="127"/>
    </row>
    <row r="144" ht="12.75">
      <c r="F144" s="127"/>
    </row>
    <row r="145" ht="12.75">
      <c r="F145" s="127"/>
    </row>
    <row r="146" ht="12.75">
      <c r="F146" s="127"/>
    </row>
    <row r="147" ht="12.75">
      <c r="F147" s="127"/>
    </row>
    <row r="148" ht="12.75">
      <c r="F148" s="127"/>
    </row>
    <row r="149" ht="12.75">
      <c r="F149" s="127"/>
    </row>
    <row r="150" ht="12.75">
      <c r="F150" s="127"/>
    </row>
    <row r="151" ht="12.75">
      <c r="F151" s="127"/>
    </row>
    <row r="152" ht="12.75">
      <c r="F152" s="127"/>
    </row>
    <row r="153" ht="12.75">
      <c r="F153" s="127"/>
    </row>
    <row r="154" ht="12.75">
      <c r="F154" s="127"/>
    </row>
    <row r="155" ht="12.75">
      <c r="F155" s="127"/>
    </row>
    <row r="156" ht="12.75">
      <c r="F156" s="127"/>
    </row>
    <row r="157" ht="12.75">
      <c r="F157" s="127"/>
    </row>
    <row r="158" ht="12.75">
      <c r="F158" s="127"/>
    </row>
    <row r="159" ht="12.75">
      <c r="F159" s="127"/>
    </row>
    <row r="160" ht="12.75">
      <c r="F160" s="127"/>
    </row>
    <row r="161" ht="12.75">
      <c r="F161" s="127"/>
    </row>
    <row r="162" ht="12.75">
      <c r="F162" s="127"/>
    </row>
    <row r="163" ht="12.75">
      <c r="F163" s="127"/>
    </row>
    <row r="164" ht="12.75">
      <c r="F164" s="127"/>
    </row>
    <row r="165" ht="12.75">
      <c r="F165" s="127"/>
    </row>
    <row r="166" ht="12.75">
      <c r="F166" s="127"/>
    </row>
    <row r="167" ht="12.75">
      <c r="F167" s="127"/>
    </row>
    <row r="168" ht="12.75">
      <c r="F168" s="127"/>
    </row>
    <row r="169" ht="12.75">
      <c r="F169" s="127"/>
    </row>
    <row r="170" ht="12.75">
      <c r="F170" s="127"/>
    </row>
    <row r="171" ht="12.75">
      <c r="F171" s="127"/>
    </row>
    <row r="172" ht="12.75">
      <c r="F172" s="127"/>
    </row>
    <row r="173" ht="12.75">
      <c r="F173" s="127"/>
    </row>
    <row r="174" ht="12.75">
      <c r="F174" s="127"/>
    </row>
    <row r="175" ht="12.75">
      <c r="F175" s="127"/>
    </row>
  </sheetData>
  <sheetProtection/>
  <printOptions/>
  <pageMargins left="0.75" right="0.75" top="1" bottom="1" header="0.5" footer="0.5"/>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Swati Thomas</dc:creator>
  <cp:keywords/>
  <dc:description/>
  <cp:lastModifiedBy>Olga Morales-Sanchez</cp:lastModifiedBy>
  <cp:lastPrinted>2007-03-07T22:16:10Z</cp:lastPrinted>
  <dcterms:created xsi:type="dcterms:W3CDTF">2006-05-23T17:18:21Z</dcterms:created>
  <dcterms:modified xsi:type="dcterms:W3CDTF">2007-04-20T00:08:30Z</dcterms:modified>
  <cp:category/>
  <cp:version/>
  <cp:contentType/>
  <cp:contentStatus/>
</cp:coreProperties>
</file>